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mc:AlternateContent xmlns:mc="http://schemas.openxmlformats.org/markup-compatibility/2006">
    <mc:Choice Requires="x15">
      <x15ac:absPath xmlns:x15ac="http://schemas.microsoft.com/office/spreadsheetml/2010/11/ac" url="F:\supports\supports 2019\Excel 2019 n2 gestion graphiques\exos excel 2019 niv2 graphgest\"/>
    </mc:Choice>
  </mc:AlternateContent>
  <xr:revisionPtr revIDLastSave="0" documentId="13_ncr:1_{AE7895B9-A8E8-4B15-BDAF-6979BF0479BD}" xr6:coauthVersionLast="46" xr6:coauthVersionMax="46" xr10:uidLastSave="{00000000-0000-0000-0000-000000000000}"/>
  <bookViews>
    <workbookView xWindow="-120" yWindow="-120" windowWidth="25440" windowHeight="15990" tabRatio="622" xr2:uid="{00000000-000D-0000-FFFF-FFFF00000000}"/>
  </bookViews>
  <sheets>
    <sheet name="2018" sheetId="6" r:id="rId1"/>
    <sheet name="2019" sheetId="7" r:id="rId2"/>
    <sheet name="2020" sheetId="8" r:id="rId3"/>
    <sheet name="P.2021" sheetId="9" r:id="rId4"/>
    <sheet name="Evolution"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 l="1"/>
  <c r="B12" i="6"/>
  <c r="B16" i="6"/>
  <c r="B21" i="6"/>
  <c r="C6" i="6"/>
  <c r="C12" i="6"/>
  <c r="C16" i="6"/>
  <c r="C21" i="6"/>
  <c r="D6" i="6"/>
  <c r="D12" i="6"/>
  <c r="D16" i="6"/>
  <c r="D21" i="6"/>
  <c r="E6" i="6"/>
  <c r="E12" i="6"/>
  <c r="E16" i="6"/>
  <c r="E21" i="6"/>
  <c r="F20" i="6"/>
  <c r="F19" i="6"/>
  <c r="F18" i="6"/>
  <c r="F15" i="6"/>
  <c r="F14" i="6"/>
  <c r="F13" i="6"/>
  <c r="F11" i="6"/>
  <c r="F10" i="6"/>
  <c r="F9" i="6"/>
  <c r="F8" i="6"/>
  <c r="F7" i="6"/>
  <c r="F5" i="6"/>
  <c r="F4" i="6"/>
  <c r="F3" i="6"/>
  <c r="F2" i="6"/>
  <c r="B6" i="7"/>
  <c r="B12" i="7"/>
  <c r="B16" i="7"/>
  <c r="B21" i="7"/>
  <c r="C6" i="7"/>
  <c r="C12" i="7"/>
  <c r="C16" i="7"/>
  <c r="C21" i="7"/>
  <c r="D6" i="7"/>
  <c r="D12" i="7"/>
  <c r="D16" i="7"/>
  <c r="D21" i="7"/>
  <c r="E6" i="7"/>
  <c r="E12" i="7"/>
  <c r="E16" i="7"/>
  <c r="E21" i="7"/>
  <c r="F20" i="7"/>
  <c r="F19" i="7"/>
  <c r="F18" i="7"/>
  <c r="F15" i="7"/>
  <c r="F14" i="7"/>
  <c r="F13" i="7"/>
  <c r="F11" i="7"/>
  <c r="F10" i="7"/>
  <c r="F9" i="7"/>
  <c r="F8" i="7"/>
  <c r="F7" i="7"/>
  <c r="F5" i="7"/>
  <c r="F4" i="7"/>
  <c r="F3" i="7"/>
  <c r="F2" i="7"/>
  <c r="B6" i="8"/>
  <c r="B12" i="8"/>
  <c r="B16" i="8"/>
  <c r="B21" i="8"/>
  <c r="C6" i="8"/>
  <c r="C12" i="8"/>
  <c r="C16" i="8"/>
  <c r="C21" i="8"/>
  <c r="D6" i="8"/>
  <c r="D12" i="8"/>
  <c r="D16" i="8"/>
  <c r="D21" i="8"/>
  <c r="E6" i="8"/>
  <c r="E12" i="8"/>
  <c r="E16" i="8"/>
  <c r="E21" i="8"/>
  <c r="F20" i="8"/>
  <c r="F19" i="8"/>
  <c r="F18" i="8"/>
  <c r="F15" i="8"/>
  <c r="F14" i="8"/>
  <c r="F13" i="8"/>
  <c r="F11" i="8"/>
  <c r="F10" i="8"/>
  <c r="F9" i="8"/>
  <c r="F8" i="8"/>
  <c r="F7" i="8"/>
  <c r="F5" i="8"/>
  <c r="F4" i="8"/>
  <c r="F3" i="8"/>
  <c r="F2" i="8"/>
  <c r="B19" i="9"/>
  <c r="C19" i="9"/>
  <c r="D19" i="9"/>
  <c r="E19" i="9"/>
  <c r="B20" i="9"/>
  <c r="C20" i="9"/>
  <c r="D20" i="9"/>
  <c r="E20" i="9"/>
  <c r="C18" i="9"/>
  <c r="D18" i="9"/>
  <c r="E18" i="9"/>
  <c r="B14" i="9"/>
  <c r="C14" i="9"/>
  <c r="D14" i="9"/>
  <c r="E14" i="9"/>
  <c r="B15" i="9"/>
  <c r="C15" i="9"/>
  <c r="D15" i="9"/>
  <c r="E15" i="9"/>
  <c r="C13" i="9"/>
  <c r="D13" i="9"/>
  <c r="E13" i="9"/>
  <c r="B8" i="9"/>
  <c r="C8" i="9"/>
  <c r="D8" i="9"/>
  <c r="E8" i="9"/>
  <c r="B9" i="9"/>
  <c r="C9" i="9"/>
  <c r="D9" i="9"/>
  <c r="E9" i="9"/>
  <c r="B10" i="9"/>
  <c r="C10" i="9"/>
  <c r="D10" i="9"/>
  <c r="E10" i="9"/>
  <c r="B11" i="9"/>
  <c r="C11" i="9"/>
  <c r="D11" i="9"/>
  <c r="E11" i="9"/>
  <c r="C7" i="9"/>
  <c r="D7" i="9"/>
  <c r="E7" i="9"/>
  <c r="B18" i="9"/>
  <c r="B13" i="9"/>
  <c r="B7" i="9"/>
  <c r="B3" i="9"/>
  <c r="C3" i="9"/>
  <c r="D3" i="9"/>
  <c r="E3" i="9"/>
  <c r="B4" i="9"/>
  <c r="C4" i="9"/>
  <c r="D4" i="9"/>
  <c r="E4" i="9"/>
  <c r="B5" i="9"/>
  <c r="C5" i="9"/>
  <c r="D5" i="9"/>
  <c r="E5" i="9"/>
  <c r="C2" i="9"/>
  <c r="D2" i="9"/>
  <c r="E2" i="9"/>
  <c r="B2" i="9"/>
  <c r="D17" i="7" l="1"/>
  <c r="D22" i="7" s="1"/>
  <c r="D23" i="7" s="1"/>
  <c r="F16" i="6"/>
  <c r="D17" i="8"/>
  <c r="F16" i="8"/>
  <c r="B17" i="8"/>
  <c r="B22" i="8" s="1"/>
  <c r="F12" i="8"/>
  <c r="F21" i="8"/>
  <c r="E17" i="8"/>
  <c r="E22" i="8" s="1"/>
  <c r="E23" i="8" s="1"/>
  <c r="C17" i="8"/>
  <c r="C22" i="8" s="1"/>
  <c r="C23" i="8" s="1"/>
  <c r="D22" i="8"/>
  <c r="D23" i="8" s="1"/>
  <c r="E17" i="7"/>
  <c r="E22" i="7" s="1"/>
  <c r="E23" i="7" s="1"/>
  <c r="C17" i="7"/>
  <c r="C22" i="7" s="1"/>
  <c r="C23" i="7" s="1"/>
  <c r="F6" i="7"/>
  <c r="F12" i="7"/>
  <c r="F16" i="7"/>
  <c r="B12" i="9"/>
  <c r="B16" i="9"/>
  <c r="F21" i="7"/>
  <c r="F21" i="6"/>
  <c r="F14" i="9"/>
  <c r="E17" i="6"/>
  <c r="E22" i="6" s="1"/>
  <c r="E23" i="6" s="1"/>
  <c r="D17" i="6"/>
  <c r="D22" i="6" s="1"/>
  <c r="D23" i="6" s="1"/>
  <c r="C17" i="6"/>
  <c r="C22" i="6" s="1"/>
  <c r="C23" i="6" s="1"/>
  <c r="B17" i="6"/>
  <c r="F12" i="6"/>
  <c r="B21" i="9"/>
  <c r="F10" i="9"/>
  <c r="E12" i="9"/>
  <c r="D16" i="9"/>
  <c r="C21" i="9"/>
  <c r="D12" i="9"/>
  <c r="C16" i="9"/>
  <c r="F13" i="9"/>
  <c r="F15" i="9"/>
  <c r="C6" i="9"/>
  <c r="C12" i="9"/>
  <c r="F11" i="9"/>
  <c r="F9" i="9"/>
  <c r="F8" i="9"/>
  <c r="E16" i="9"/>
  <c r="F18" i="9"/>
  <c r="F20" i="9"/>
  <c r="F19" i="9"/>
  <c r="F5" i="9"/>
  <c r="E6" i="9"/>
  <c r="F4" i="9"/>
  <c r="D6" i="9"/>
  <c r="F2" i="9"/>
  <c r="F6" i="6"/>
  <c r="E21" i="9"/>
  <c r="F6" i="8"/>
  <c r="B17" i="7"/>
  <c r="F3" i="9"/>
  <c r="D21" i="9"/>
  <c r="B6" i="9"/>
  <c r="F7" i="9"/>
  <c r="F17" i="8" l="1"/>
  <c r="F16" i="9"/>
  <c r="F21" i="9"/>
  <c r="F17" i="6"/>
  <c r="B22" i="6"/>
  <c r="F22" i="6" s="1"/>
  <c r="F23" i="6" s="1"/>
  <c r="D17" i="9"/>
  <c r="D22" i="9" s="1"/>
  <c r="D23" i="9" s="1"/>
  <c r="F12" i="9"/>
  <c r="E17" i="9"/>
  <c r="E22" i="9" s="1"/>
  <c r="E23" i="9" s="1"/>
  <c r="C17" i="9"/>
  <c r="C22" i="9" s="1"/>
  <c r="C23" i="9" s="1"/>
  <c r="B23" i="8"/>
  <c r="F22" i="8"/>
  <c r="F23" i="8" s="1"/>
  <c r="F6" i="9"/>
  <c r="B17" i="9"/>
  <c r="B22" i="7"/>
  <c r="F17" i="7"/>
  <c r="B23" i="6" l="1"/>
  <c r="B22" i="9"/>
  <c r="F17" i="9"/>
  <c r="F22" i="7"/>
  <c r="F23" i="7" s="1"/>
  <c r="B23" i="7"/>
  <c r="F22" i="9" l="1"/>
  <c r="F23" i="9" s="1"/>
  <c r="B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J.GREEN</author>
  </authors>
  <commentList>
    <comment ref="A1" authorId="0" shapeId="0" xr:uid="{00000000-0006-0000-0000-000001000000}">
      <text>
        <r>
          <rPr>
            <sz val="8"/>
            <color indexed="18"/>
            <rFont val="Tahoma"/>
            <family val="2"/>
          </rPr>
          <t>Faire les sous-totaux, totaux et calculs de marge de chacune des feuilles
Créer un plan dans chacune des feuilles pour n'afficher que les lignes de synthése
Renommer chacune des feuilles en fonction du contenu de la cellule A1
Faire sur chacune des feuilles un graphique représentant la structure sous forme d'histogramme cumulé
représenter l'évolution (CA, Résultat brut et net) sur une feuille graphique avec un graphique à cones 3D</t>
        </r>
      </text>
    </comment>
  </commentList>
</comments>
</file>

<file path=xl/sharedStrings.xml><?xml version="1.0" encoding="utf-8"?>
<sst xmlns="http://schemas.openxmlformats.org/spreadsheetml/2006/main" count="112" uniqueCount="31">
  <si>
    <t>TRIM.1</t>
  </si>
  <si>
    <t>TRIM.2</t>
  </si>
  <si>
    <t>TRIM.3</t>
  </si>
  <si>
    <t>TRIM.4</t>
  </si>
  <si>
    <t>Ventes de Tournevis</t>
  </si>
  <si>
    <t>Ventes de Scies</t>
  </si>
  <si>
    <t>Ventes de Pinces</t>
  </si>
  <si>
    <t>Ventes de Marteaux</t>
  </si>
  <si>
    <t>chiffre d'affaires</t>
  </si>
  <si>
    <t>Matiéres premiéres</t>
  </si>
  <si>
    <t>Transformation</t>
  </si>
  <si>
    <t>Fabrication</t>
  </si>
  <si>
    <t>Finition</t>
  </si>
  <si>
    <t>Emballage</t>
  </si>
  <si>
    <t>charges directes</t>
  </si>
  <si>
    <t>Recherche</t>
  </si>
  <si>
    <t>Publicité</t>
  </si>
  <si>
    <t>Frais généraux</t>
  </si>
  <si>
    <t>Charges indirectes</t>
  </si>
  <si>
    <t>Resultat brut</t>
  </si>
  <si>
    <t>Amortissements</t>
  </si>
  <si>
    <t>Frais financiers</t>
  </si>
  <si>
    <t>Frais de Siége</t>
  </si>
  <si>
    <t>Autres frais</t>
  </si>
  <si>
    <t>Resultat net</t>
  </si>
  <si>
    <t>Marge nette</t>
  </si>
  <si>
    <t>Colonne1</t>
  </si>
  <si>
    <t>TOTAL 2018</t>
  </si>
  <si>
    <t>TOTAL 2019</t>
  </si>
  <si>
    <t>TOTAL 2020</t>
  </si>
  <si>
    <t>PREV.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</si>
</sst>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F&quot;;[Red]\-#,##0.00\ &quot;F&quot;"/>
    <numFmt numFmtId="165" formatCode="0.0%"/>
    <numFmt numFmtId="166" formatCode="_-* #,##0\ [$€-40C]_-;\-* #,##0\ [$€-40C]_-;_-* &quot;-&quot;??\ [$€-40C]_-;_-@_-"/>
  </numFmts>
  <fonts count="17">
    <font>
      <sz val="10"/>
      <name val="Courier"/>
    </font>
    <font>
      <b/>
      <sz val="11"/>
      <color indexed="18"/>
      <name val="Vagabond"/>
    </font>
    <font>
      <sz val="10"/>
      <name val="Helv"/>
    </font>
    <font>
      <b/>
      <i/>
      <sz val="9"/>
      <color indexed="9"/>
      <name val="Courier"/>
      <family val="3"/>
    </font>
    <font>
      <b/>
      <sz val="10"/>
      <color indexed="8"/>
      <name val="Courier"/>
      <family val="3"/>
    </font>
    <font>
      <b/>
      <sz val="11"/>
      <color indexed="9"/>
      <name val="Courier"/>
      <family val="3"/>
    </font>
    <font>
      <sz val="10"/>
      <color indexed="18"/>
      <name val="Courier"/>
      <family val="3"/>
    </font>
    <font>
      <sz val="10"/>
      <color indexed="60"/>
      <name val="Arial"/>
      <family val="2"/>
    </font>
    <font>
      <b/>
      <sz val="10"/>
      <color indexed="60"/>
      <name val="Arial"/>
      <family val="2"/>
    </font>
    <font>
      <sz val="12"/>
      <name val="Arial"/>
      <family val="2"/>
    </font>
    <font>
      <sz val="12"/>
      <color indexed="52"/>
      <name val="Arial"/>
      <family val="2"/>
    </font>
    <font>
      <sz val="10"/>
      <name val="Arial"/>
      <family val="2"/>
    </font>
    <font>
      <b/>
      <sz val="11"/>
      <name val="Arial"/>
      <family val="2"/>
    </font>
    <font>
      <sz val="10"/>
      <color theme="3" tint="-0.249977111117893"/>
      <name val="Arial"/>
      <family val="2"/>
    </font>
    <font>
      <b/>
      <sz val="11"/>
      <color theme="3" tint="-0.249977111117893"/>
      <name val="Arial"/>
      <family val="2"/>
    </font>
    <font>
      <i/>
      <sz val="11"/>
      <color theme="3" tint="-0.249977111117893"/>
      <name val="Arial"/>
      <family val="2"/>
    </font>
    <font>
      <sz val="8"/>
      <color indexed="18"/>
      <name val="Tahoma"/>
      <family val="2"/>
    </font>
  </fonts>
  <fills count="9">
    <fill>
      <patternFill patternType="none"/>
    </fill>
    <fill>
      <patternFill patternType="gray125"/>
    </fill>
    <fill>
      <patternFill patternType="solid">
        <fgColor indexed="22"/>
      </patternFill>
    </fill>
    <fill>
      <patternFill patternType="solid">
        <fgColor indexed="18"/>
      </patternFill>
    </fill>
    <fill>
      <patternFill patternType="solid">
        <fgColor indexed="9"/>
      </patternFill>
    </fill>
    <fill>
      <patternFill patternType="solid">
        <fgColor indexed="47"/>
        <bgColor indexed="24"/>
      </patternFill>
    </fill>
    <fill>
      <patternFill patternType="solid">
        <fgColor indexed="9"/>
        <bgColor indexed="64"/>
      </patternFill>
    </fill>
    <fill>
      <gradientFill degree="90">
        <stop position="0">
          <color theme="0"/>
        </stop>
        <stop position="1">
          <color theme="4"/>
        </stop>
      </gradientFill>
    </fill>
    <fill>
      <patternFill patternType="solid">
        <fgColor theme="0"/>
        <bgColor indexed="64"/>
      </patternFill>
    </fill>
  </fills>
  <borders count="15">
    <border>
      <left/>
      <right/>
      <top/>
      <bottom/>
      <diagonal/>
    </border>
    <border>
      <left style="thick">
        <color indexed="16"/>
      </left>
      <right style="medium">
        <color indexed="64"/>
      </right>
      <top/>
      <bottom style="medium">
        <color indexed="64"/>
      </bottom>
      <diagonal/>
    </border>
    <border>
      <left/>
      <right style="medium">
        <color indexed="64"/>
      </right>
      <top style="thick">
        <color indexed="16"/>
      </top>
      <bottom style="medium">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medium">
        <color indexed="64"/>
      </bottom>
      <diagonal/>
    </border>
    <border>
      <left/>
      <right/>
      <top/>
      <bottom style="medium">
        <color theme="3" tint="-0.499984740745262"/>
      </bottom>
      <diagonal/>
    </border>
    <border>
      <left/>
      <right/>
      <top style="medium">
        <color theme="3" tint="-0.499984740745262"/>
      </top>
      <bottom style="medium">
        <color theme="3" tint="-0.499984740745262"/>
      </bottom>
      <diagonal/>
    </border>
    <border>
      <left style="thin">
        <color theme="4"/>
      </left>
      <right style="thin">
        <color theme="4"/>
      </right>
      <top/>
      <bottom style="thin">
        <color theme="4"/>
      </bottom>
      <diagonal/>
    </border>
    <border>
      <left/>
      <right style="thin">
        <color theme="4"/>
      </right>
      <top/>
      <bottom style="thin">
        <color theme="4"/>
      </bottom>
      <diagonal/>
    </border>
    <border>
      <left style="thin">
        <color theme="4"/>
      </left>
      <right style="thin">
        <color theme="4"/>
      </right>
      <top/>
      <bottom/>
      <diagonal/>
    </border>
    <border>
      <left/>
      <right style="thin">
        <color theme="4"/>
      </right>
      <top/>
      <bottom/>
      <diagonal/>
    </border>
  </borders>
  <cellStyleXfs count="10">
    <xf numFmtId="0" fontId="0" fillId="0" borderId="0"/>
    <xf numFmtId="0" fontId="1" fillId="2" borderId="1"/>
    <xf numFmtId="164" fontId="2" fillId="0" borderId="0" applyFont="0" applyFill="0" applyBorder="0" applyAlignment="0" applyProtection="0"/>
    <xf numFmtId="9" fontId="2" fillId="0" borderId="0" applyFont="0" applyFill="0" applyBorder="0" applyAlignment="0" applyProtection="0"/>
    <xf numFmtId="165" fontId="1" fillId="2" borderId="2">
      <alignment horizontal="center"/>
    </xf>
    <xf numFmtId="0" fontId="3" fillId="3" borderId="3">
      <alignment horizontal="center"/>
    </xf>
    <xf numFmtId="0" fontId="4" fillId="2" borderId="4">
      <alignment horizontal="left"/>
    </xf>
    <xf numFmtId="0" fontId="5" fillId="3" borderId="5">
      <alignment horizontal="left"/>
      <protection locked="0"/>
    </xf>
    <xf numFmtId="0" fontId="6" fillId="4" borderId="6"/>
    <xf numFmtId="0" fontId="6" fillId="2" borderId="7">
      <protection locked="0"/>
    </xf>
  </cellStyleXfs>
  <cellXfs count="22">
    <xf numFmtId="0" fontId="0" fillId="0" borderId="0" xfId="0"/>
    <xf numFmtId="0" fontId="7" fillId="5" borderId="8" xfId="5" applyFont="1" applyFill="1" applyBorder="1" applyAlignment="1"/>
    <xf numFmtId="0" fontId="8" fillId="5" borderId="8" xfId="5" applyFont="1" applyFill="1" applyBorder="1" applyAlignment="1">
      <alignment horizontal="center"/>
    </xf>
    <xf numFmtId="0" fontId="9" fillId="0" borderId="0" xfId="0" applyFont="1" applyProtection="1"/>
    <xf numFmtId="0" fontId="10" fillId="6" borderId="0" xfId="0" applyFont="1" applyFill="1" applyProtection="1"/>
    <xf numFmtId="0" fontId="9" fillId="0" borderId="0" xfId="0" applyFont="1"/>
    <xf numFmtId="0" fontId="11" fillId="0" borderId="0" xfId="0" applyFont="1"/>
    <xf numFmtId="0" fontId="13" fillId="0" borderId="0" xfId="0" applyFont="1"/>
    <xf numFmtId="0" fontId="14" fillId="0" borderId="0" xfId="0" applyFont="1"/>
    <xf numFmtId="0" fontId="15" fillId="0" borderId="0" xfId="0" applyFont="1"/>
    <xf numFmtId="9" fontId="15" fillId="0" borderId="0" xfId="3" applyFont="1"/>
    <xf numFmtId="0" fontId="12" fillId="0" borderId="9" xfId="0" applyFont="1" applyBorder="1"/>
    <xf numFmtId="0" fontId="14" fillId="7" borderId="10" xfId="0" applyFont="1" applyFill="1" applyBorder="1"/>
    <xf numFmtId="166" fontId="11" fillId="0" borderId="0" xfId="2" applyNumberFormat="1" applyFont="1"/>
    <xf numFmtId="166" fontId="14" fillId="7" borderId="10" xfId="2" applyNumberFormat="1" applyFont="1" applyFill="1" applyBorder="1"/>
    <xf numFmtId="166" fontId="12" fillId="0" borderId="9" xfId="2" applyNumberFormat="1" applyFont="1" applyBorder="1"/>
    <xf numFmtId="0" fontId="15" fillId="0" borderId="11" xfId="0" applyFont="1" applyBorder="1"/>
    <xf numFmtId="9" fontId="15" fillId="0" borderId="12" xfId="3" applyNumberFormat="1" applyFont="1" applyBorder="1"/>
    <xf numFmtId="0" fontId="15" fillId="0" borderId="13" xfId="0" applyFont="1" applyBorder="1"/>
    <xf numFmtId="9" fontId="15" fillId="0" borderId="14" xfId="3" applyNumberFormat="1" applyFont="1" applyBorder="1"/>
    <xf numFmtId="0" fontId="14" fillId="8" borderId="0" xfId="0" applyFont="1" applyFill="1"/>
    <xf numFmtId="0" fontId="13" fillId="8" borderId="0" xfId="0" applyFont="1" applyFill="1"/>
  </cellXfs>
  <cellStyles count="10">
    <cellStyle name="ligne" xfId="1" xr:uid="{00000000-0005-0000-0000-000000000000}"/>
    <cellStyle name="Monétaire" xfId="2" builtinId="4"/>
    <cellStyle name="Normal" xfId="0" builtinId="0"/>
    <cellStyle name="Pourcentage" xfId="3" builtinId="5"/>
    <cellStyle name="table" xfId="4" xr:uid="{00000000-0005-0000-0000-000004000000}"/>
    <cellStyle name="TITCOL" xfId="5" xr:uid="{00000000-0005-0000-0000-000005000000}"/>
    <cellStyle name="TITLIGN" xfId="6" xr:uid="{00000000-0005-0000-0000-000006000000}"/>
    <cellStyle name="TITRE" xfId="7" xr:uid="{00000000-0005-0000-0000-000007000000}"/>
    <cellStyle name="TOTAL" xfId="8" xr:uid="{00000000-0005-0000-0000-000008000000}"/>
    <cellStyle name="VALEUR" xfId="9" xr:uid="{00000000-0005-0000-0000-000009000000}"/>
  </cellStyles>
  <dxfs count="17">
    <dxf>
      <border outline="0">
        <bottom style="medium">
          <color theme="3" tint="-0.499984740745262"/>
        </bottom>
      </border>
    </dxf>
    <dxf>
      <border outline="0">
        <bottom style="medium">
          <color indexed="64"/>
        </bottom>
      </border>
    </dxf>
    <dxf>
      <font>
        <b/>
        <i val="0"/>
        <strike val="0"/>
        <condense val="0"/>
        <extend val="0"/>
        <outline val="0"/>
        <shadow val="0"/>
        <u val="none"/>
        <vertAlign val="baseline"/>
        <sz val="11"/>
        <color theme="3" tint="-0.249977111117893"/>
        <name val="Arial"/>
        <scheme val="none"/>
      </font>
      <fill>
        <patternFill patternType="solid">
          <fgColor indexed="64"/>
          <bgColor theme="0"/>
        </patternFill>
      </fill>
    </dxf>
    <dxf>
      <border outline="0">
        <bottom style="medium">
          <color theme="3" tint="-0.499984740745262"/>
        </bottom>
      </border>
    </dxf>
    <dxf>
      <border outline="0">
        <bottom style="medium">
          <color indexed="64"/>
        </bottom>
      </border>
    </dxf>
    <dxf>
      <font>
        <b/>
        <i val="0"/>
        <strike val="0"/>
        <condense val="0"/>
        <extend val="0"/>
        <outline val="0"/>
        <shadow val="0"/>
        <u val="none"/>
        <vertAlign val="baseline"/>
        <sz val="11"/>
        <color theme="3" tint="-0.249977111117893"/>
        <name val="Arial"/>
        <scheme val="none"/>
      </font>
      <fill>
        <patternFill patternType="solid">
          <fgColor indexed="64"/>
          <bgColor theme="0"/>
        </patternFill>
      </fill>
    </dxf>
    <dxf>
      <border outline="0">
        <bottom style="thin">
          <color theme="4"/>
        </bottom>
      </border>
    </dxf>
    <dxf>
      <border outline="0">
        <bottom style="medium">
          <color indexed="64"/>
        </bottom>
      </border>
    </dxf>
    <dxf>
      <font>
        <b/>
        <i val="0"/>
        <strike val="0"/>
        <condense val="0"/>
        <extend val="0"/>
        <outline val="0"/>
        <shadow val="0"/>
        <u val="none"/>
        <vertAlign val="baseline"/>
        <sz val="11"/>
        <color theme="3" tint="-0.249977111117893"/>
        <name val="Arial"/>
        <scheme val="none"/>
      </font>
      <fill>
        <patternFill patternType="solid">
          <fgColor indexed="64"/>
          <bgColor theme="0"/>
        </patternFill>
      </fill>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spc="30" baseline="0">
                <a:solidFill>
                  <a:schemeClr val="tx2">
                    <a:lumMod val="50000"/>
                  </a:schemeClr>
                </a:solidFill>
              </a:defRPr>
            </a:pPr>
            <a:r>
              <a:rPr lang="fr-FR" spc="30" baseline="0">
                <a:solidFill>
                  <a:schemeClr val="tx2">
                    <a:lumMod val="50000"/>
                  </a:schemeClr>
                </a:solidFill>
              </a:rPr>
              <a:t>STRUCTURE</a:t>
            </a:r>
          </a:p>
        </c:rich>
      </c:tx>
      <c:layout>
        <c:manualLayout>
          <c:xMode val="edge"/>
          <c:yMode val="edge"/>
          <c:x val="0.40071465033180192"/>
          <c:y val="5.7822736806090527E-4"/>
        </c:manualLayout>
      </c:layout>
      <c:overlay val="0"/>
    </c:title>
    <c:autoTitleDeleted val="0"/>
    <c:view3D>
      <c:rotX val="15"/>
      <c:hPercent val="71"/>
      <c:rotY val="20"/>
      <c:depthPercent val="100"/>
      <c:rAngAx val="1"/>
    </c:view3D>
    <c:floor>
      <c:thickness val="0"/>
    </c:floor>
    <c:sideWall>
      <c:thickness val="0"/>
    </c:sideWall>
    <c:backWall>
      <c:thickness val="0"/>
    </c:backWall>
    <c:plotArea>
      <c:layout>
        <c:manualLayout>
          <c:layoutTarget val="inner"/>
          <c:xMode val="edge"/>
          <c:yMode val="edge"/>
          <c:x val="0.1960183767228178"/>
          <c:y val="9.0909090909090939E-2"/>
          <c:w val="0.71107708014292992"/>
          <c:h val="0.78105833727922447"/>
        </c:manualLayout>
      </c:layout>
      <c:bar3DChart>
        <c:barDir val="col"/>
        <c:grouping val="stacked"/>
        <c:varyColors val="0"/>
        <c:ser>
          <c:idx val="0"/>
          <c:order val="0"/>
          <c:tx>
            <c:strRef>
              <c:f>'2018'!$A$6</c:f>
              <c:strCache>
                <c:ptCount val="1"/>
                <c:pt idx="0">
                  <c:v>chiffre d'affaires</c:v>
                </c:pt>
              </c:strCache>
            </c:strRef>
          </c:tx>
          <c:spPr>
            <a:gradFill flip="none" rotWithShape="1">
              <a:gsLst>
                <a:gs pos="0">
                  <a:schemeClr val="accent3">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'2018'!$B$1:$E$1</c:f>
              <c:strCache>
                <c:ptCount val="4"/>
                <c:pt idx="0">
                  <c:v>TRIM.1</c:v>
                </c:pt>
                <c:pt idx="1">
                  <c:v>TRIM.2</c:v>
                </c:pt>
                <c:pt idx="2">
                  <c:v>TRIM.3</c:v>
                </c:pt>
                <c:pt idx="3">
                  <c:v>TRIM.4</c:v>
                </c:pt>
              </c:strCache>
            </c:strRef>
          </c:cat>
          <c:val>
            <c:numRef>
              <c:f>'2018'!$B$6:$E$6</c:f>
              <c:numCache>
                <c:formatCode>_-* #\ ##0\ [$€-40C]_-;\-* #\ ##0\ [$€-40C]_-;_-* "-"??\ [$€-40C]_-;_-@_-</c:formatCode>
                <c:ptCount val="4"/>
                <c:pt idx="0">
                  <c:v>659000</c:v>
                </c:pt>
                <c:pt idx="1">
                  <c:v>703000</c:v>
                </c:pt>
                <c:pt idx="2">
                  <c:v>704000</c:v>
                </c:pt>
                <c:pt idx="3">
                  <c:v>769000</c:v>
                </c:pt>
              </c:numCache>
            </c:numRef>
          </c:val>
          <c:extLst>
            <c:ext xmlns:c16="http://schemas.microsoft.com/office/drawing/2014/chart" uri="{C3380CC4-5D6E-409C-BE32-E72D297353CC}">
              <c16:uniqueId val="{00000000-8933-4861-AAA1-3D3747949893}"/>
            </c:ext>
          </c:extLst>
        </c:ser>
        <c:ser>
          <c:idx val="1"/>
          <c:order val="1"/>
          <c:tx>
            <c:strRef>
              <c:f>'2018'!$A$12</c:f>
              <c:strCache>
                <c:ptCount val="1"/>
                <c:pt idx="0">
                  <c:v>charges directes</c:v>
                </c:pt>
              </c:strCache>
            </c:strRef>
          </c:tx>
          <c:spPr>
            <a:gradFill flip="none" rotWithShape="1">
              <a:gsLst>
                <a:gs pos="0">
                  <a:schemeClr val="accent4">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'2018'!$B$1:$E$1</c:f>
              <c:strCache>
                <c:ptCount val="4"/>
                <c:pt idx="0">
                  <c:v>TRIM.1</c:v>
                </c:pt>
                <c:pt idx="1">
                  <c:v>TRIM.2</c:v>
                </c:pt>
                <c:pt idx="2">
                  <c:v>TRIM.3</c:v>
                </c:pt>
                <c:pt idx="3">
                  <c:v>TRIM.4</c:v>
                </c:pt>
              </c:strCache>
            </c:strRef>
          </c:cat>
          <c:val>
            <c:numRef>
              <c:f>'2018'!$B$12:$E$12</c:f>
              <c:numCache>
                <c:formatCode>_-* #\ ##0\ [$€-40C]_-;\-* #\ ##0\ [$€-40C]_-;_-* "-"??\ [$€-40C]_-;_-@_-</c:formatCode>
                <c:ptCount val="4"/>
                <c:pt idx="0">
                  <c:v>240750</c:v>
                </c:pt>
                <c:pt idx="1">
                  <c:v>251750</c:v>
                </c:pt>
                <c:pt idx="2">
                  <c:v>245500</c:v>
                </c:pt>
                <c:pt idx="3">
                  <c:v>262750</c:v>
                </c:pt>
              </c:numCache>
            </c:numRef>
          </c:val>
          <c:extLst>
            <c:ext xmlns:c16="http://schemas.microsoft.com/office/drawing/2014/chart" uri="{C3380CC4-5D6E-409C-BE32-E72D297353CC}">
              <c16:uniqueId val="{00000001-8933-4861-AAA1-3D3747949893}"/>
            </c:ext>
          </c:extLst>
        </c:ser>
        <c:ser>
          <c:idx val="2"/>
          <c:order val="2"/>
          <c:tx>
            <c:strRef>
              <c:f>'2018'!$A$16</c:f>
              <c:strCache>
                <c:ptCount val="1"/>
                <c:pt idx="0">
                  <c:v>Charges indirectes</c:v>
                </c:pt>
              </c:strCache>
            </c:strRef>
          </c:tx>
          <c:spPr>
            <a:gradFill>
              <a:gsLst>
                <a:gs pos="0">
                  <a:schemeClr val="accent2">
                    <a:lumMod val="75000"/>
                  </a:schemeClr>
                </a:gs>
                <a:gs pos="50000">
                  <a:srgbClr val="4F81BD">
                    <a:tint val="44500"/>
                    <a:satMod val="160000"/>
                  </a:srgbClr>
                </a:gs>
                <a:gs pos="100000">
                  <a:srgbClr val="4F81BD">
                    <a:tint val="23500"/>
                    <a:satMod val="160000"/>
                  </a:srgbClr>
                </a:gs>
              </a:gsLst>
              <a:path path="rect">
                <a:fillToRect l="100000" b="100000"/>
              </a:path>
            </a:gradFill>
          </c:spPr>
          <c:invertIfNegative val="0"/>
          <c:cat>
            <c:strRef>
              <c:f>'2018'!$B$1:$E$1</c:f>
              <c:strCache>
                <c:ptCount val="4"/>
                <c:pt idx="0">
                  <c:v>TRIM.1</c:v>
                </c:pt>
                <c:pt idx="1">
                  <c:v>TRIM.2</c:v>
                </c:pt>
                <c:pt idx="2">
                  <c:v>TRIM.3</c:v>
                </c:pt>
                <c:pt idx="3">
                  <c:v>TRIM.4</c:v>
                </c:pt>
              </c:strCache>
            </c:strRef>
          </c:cat>
          <c:val>
            <c:numRef>
              <c:f>'2018'!$B$16:$E$16</c:f>
              <c:numCache>
                <c:formatCode>_-* #\ ##0\ [$€-40C]_-;\-* #\ ##0\ [$€-40C]_-;_-* "-"??\ [$€-40C]_-;_-@_-</c:formatCode>
                <c:ptCount val="4"/>
                <c:pt idx="0">
                  <c:v>210000</c:v>
                </c:pt>
                <c:pt idx="1">
                  <c:v>212500</c:v>
                </c:pt>
                <c:pt idx="2">
                  <c:v>213000</c:v>
                </c:pt>
                <c:pt idx="3">
                  <c:v>215000</c:v>
                </c:pt>
              </c:numCache>
            </c:numRef>
          </c:val>
          <c:extLst>
            <c:ext xmlns:c16="http://schemas.microsoft.com/office/drawing/2014/chart" uri="{C3380CC4-5D6E-409C-BE32-E72D297353CC}">
              <c16:uniqueId val="{00000002-8933-4861-AAA1-3D3747949893}"/>
            </c:ext>
          </c:extLst>
        </c:ser>
        <c:ser>
          <c:idx val="3"/>
          <c:order val="3"/>
          <c:tx>
            <c:strRef>
              <c:f>'2018'!$A$21</c:f>
              <c:strCache>
                <c:ptCount val="1"/>
                <c:pt idx="0">
                  <c:v>Autres frais</c:v>
                </c:pt>
              </c:strCache>
            </c:strRef>
          </c:tx>
          <c:spPr>
            <a:gradFill flip="none" rotWithShape="1">
              <a:gsLst>
                <a:gs pos="0">
                  <a:schemeClr val="tx2">
                    <a:lumMod val="75000"/>
                  </a:schemeClr>
                </a:gs>
                <a:gs pos="39999">
                  <a:srgbClr val="85C2FF"/>
                </a:gs>
                <a:gs pos="70000">
                  <a:srgbClr val="4F81BD">
                    <a:lumMod val="20000"/>
                    <a:lumOff val="80000"/>
                  </a:srgbClr>
                </a:gs>
                <a:gs pos="100000">
                  <a:srgbClr val="FFEBFA"/>
                </a:gs>
              </a:gsLst>
              <a:path path="rect">
                <a:fillToRect l="100000" b="100000"/>
              </a:path>
              <a:tileRect t="-100000" r="-100000"/>
            </a:gradFill>
          </c:spPr>
          <c:invertIfNegative val="0"/>
          <c:cat>
            <c:strRef>
              <c:f>'2018'!$B$1:$E$1</c:f>
              <c:strCache>
                <c:ptCount val="4"/>
                <c:pt idx="0">
                  <c:v>TRIM.1</c:v>
                </c:pt>
                <c:pt idx="1">
                  <c:v>TRIM.2</c:v>
                </c:pt>
                <c:pt idx="2">
                  <c:v>TRIM.3</c:v>
                </c:pt>
                <c:pt idx="3">
                  <c:v>TRIM.4</c:v>
                </c:pt>
              </c:strCache>
            </c:strRef>
          </c:cat>
          <c:val>
            <c:numRef>
              <c:f>'2018'!$B$21:$E$21</c:f>
              <c:numCache>
                <c:formatCode>_-* #\ ##0\ [$€-40C]_-;\-* #\ ##0\ [$€-40C]_-;_-* "-"??\ [$€-40C]_-;_-@_-</c:formatCode>
                <c:ptCount val="4"/>
                <c:pt idx="0">
                  <c:v>195000</c:v>
                </c:pt>
                <c:pt idx="1">
                  <c:v>195000</c:v>
                </c:pt>
                <c:pt idx="2">
                  <c:v>195000</c:v>
                </c:pt>
                <c:pt idx="3">
                  <c:v>195000</c:v>
                </c:pt>
              </c:numCache>
            </c:numRef>
          </c:val>
          <c:extLst>
            <c:ext xmlns:c16="http://schemas.microsoft.com/office/drawing/2014/chart" uri="{C3380CC4-5D6E-409C-BE32-E72D297353CC}">
              <c16:uniqueId val="{00000003-8933-4861-AAA1-3D3747949893}"/>
            </c:ext>
          </c:extLst>
        </c:ser>
        <c:dLbls>
          <c:showLegendKey val="0"/>
          <c:showVal val="0"/>
          <c:showCatName val="0"/>
          <c:showSerName val="0"/>
          <c:showPercent val="0"/>
          <c:showBubbleSize val="0"/>
        </c:dLbls>
        <c:gapWidth val="150"/>
        <c:shape val="box"/>
        <c:axId val="395751328"/>
        <c:axId val="395756032"/>
        <c:axId val="0"/>
      </c:bar3DChart>
      <c:catAx>
        <c:axId val="395751328"/>
        <c:scaling>
          <c:orientation val="minMax"/>
        </c:scaling>
        <c:delete val="0"/>
        <c:axPos val="b"/>
        <c:numFmt formatCode="General" sourceLinked="1"/>
        <c:majorTickMark val="out"/>
        <c:minorTickMark val="none"/>
        <c:tickLblPos val="low"/>
        <c:txPr>
          <a:bodyPr rot="0" vert="horz"/>
          <a:lstStyle/>
          <a:p>
            <a:pPr>
              <a:defRPr b="1">
                <a:solidFill>
                  <a:schemeClr val="tx2">
                    <a:lumMod val="75000"/>
                  </a:schemeClr>
                </a:solidFill>
              </a:defRPr>
            </a:pPr>
            <a:endParaRPr lang="fr-FR"/>
          </a:p>
        </c:txPr>
        <c:crossAx val="395756032"/>
        <c:crosses val="autoZero"/>
        <c:auto val="1"/>
        <c:lblAlgn val="ctr"/>
        <c:lblOffset val="100"/>
        <c:tickLblSkip val="1"/>
        <c:tickMarkSkip val="1"/>
        <c:noMultiLvlLbl val="0"/>
      </c:catAx>
      <c:valAx>
        <c:axId val="395756032"/>
        <c:scaling>
          <c:orientation val="minMax"/>
        </c:scaling>
        <c:delete val="0"/>
        <c:axPos val="l"/>
        <c:majorGridlines/>
        <c:numFmt formatCode="_-* #\ ##0\ [$€-40C]_-;\-* #\ ##0\ [$€-40C]_-;_-* &quot;-&quot;??\ [$€-40C]_-;_-@_-" sourceLinked="1"/>
        <c:majorTickMark val="out"/>
        <c:minorTickMark val="none"/>
        <c:tickLblPos val="nextTo"/>
        <c:txPr>
          <a:bodyPr rot="0" vert="horz"/>
          <a:lstStyle/>
          <a:p>
            <a:pPr>
              <a:defRPr b="1">
                <a:solidFill>
                  <a:schemeClr val="tx2">
                    <a:lumMod val="75000"/>
                  </a:schemeClr>
                </a:solidFill>
              </a:defRPr>
            </a:pPr>
            <a:endParaRPr lang="fr-FR"/>
          </a:p>
        </c:txPr>
        <c:crossAx val="395751328"/>
        <c:crosses val="autoZero"/>
        <c:crossBetween val="between"/>
      </c:valAx>
    </c:plotArea>
    <c:legend>
      <c:legendPos val="b"/>
      <c:layout>
        <c:manualLayout>
          <c:xMode val="edge"/>
          <c:yMode val="edge"/>
          <c:x val="1.6334864726901481E-2"/>
          <c:y val="0.9428101157280776"/>
          <c:w val="0.97243491577335361"/>
          <c:h val="5.1577081838358019E-2"/>
        </c:manualLayout>
      </c:layout>
      <c:overlay val="0"/>
      <c:txPr>
        <a:bodyPr/>
        <a:lstStyle/>
        <a:p>
          <a:pPr>
            <a:defRPr>
              <a:solidFill>
                <a:schemeClr val="tx2">
                  <a:lumMod val="75000"/>
                </a:schemeClr>
              </a:solidFill>
            </a:defRPr>
          </a:pPr>
          <a:endParaRPr lang="fr-FR"/>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alignWithMargins="0"/>
    <c:pageMargins b="0.98425196899999989" l="0.78740157499999996" r="0.78740157499999996" t="0.98425196899999989" header="0.49212598450000006" footer="0.4921259845000000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title>
      <c:tx>
        <c:rich>
          <a:bodyPr/>
          <a:lstStyle/>
          <a:p>
            <a:pPr>
              <a:defRPr spc="30" baseline="0">
                <a:solidFill>
                  <a:schemeClr val="tx2">
                    <a:lumMod val="50000"/>
                  </a:schemeClr>
                </a:solidFill>
              </a:defRPr>
            </a:pPr>
            <a:r>
              <a:rPr lang="fr-FR"/>
              <a:t>STRUCTURE</a:t>
            </a:r>
          </a:p>
        </c:rich>
      </c:tx>
      <c:layout>
        <c:manualLayout>
          <c:xMode val="edge"/>
          <c:yMode val="edge"/>
          <c:x val="0.40071465033180192"/>
          <c:y val="5.7822736806090549E-4"/>
        </c:manualLayout>
      </c:layout>
      <c:overlay val="0"/>
    </c:title>
    <c:autoTitleDeleted val="0"/>
    <c:view3D>
      <c:rotX val="15"/>
      <c:hPercent val="71"/>
      <c:rotY val="20"/>
      <c:depthPercent val="100"/>
      <c:rAngAx val="1"/>
    </c:view3D>
    <c:floor>
      <c:thickness val="0"/>
    </c:floor>
    <c:sideWall>
      <c:thickness val="0"/>
    </c:sideWall>
    <c:backWall>
      <c:thickness val="0"/>
    </c:backWall>
    <c:plotArea>
      <c:layout>
        <c:manualLayout>
          <c:layoutTarget val="inner"/>
          <c:xMode val="edge"/>
          <c:yMode val="edge"/>
          <c:x val="0.19601837672281783"/>
          <c:y val="9.0909090909090981E-2"/>
          <c:w val="0.71107708014292981"/>
          <c:h val="0.78105833727922458"/>
        </c:manualLayout>
      </c:layout>
      <c:bar3DChart>
        <c:barDir val="col"/>
        <c:grouping val="stacked"/>
        <c:varyColors val="0"/>
        <c:ser>
          <c:idx val="0"/>
          <c:order val="0"/>
          <c:tx>
            <c:strRef>
              <c:f>'2019'!$A$6</c:f>
              <c:strCache>
                <c:ptCount val="1"/>
                <c:pt idx="0">
                  <c:v>chiffre d'affaires</c:v>
                </c:pt>
              </c:strCache>
            </c:strRef>
          </c:tx>
          <c:spPr>
            <a:gradFill flip="none" rotWithShape="1">
              <a:gsLst>
                <a:gs pos="0">
                  <a:schemeClr val="accent3">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'2019'!$B$1:$E$1</c:f>
              <c:strCache>
                <c:ptCount val="4"/>
                <c:pt idx="0">
                  <c:v>TRIM.1</c:v>
                </c:pt>
                <c:pt idx="1">
                  <c:v>TRIM.2</c:v>
                </c:pt>
                <c:pt idx="2">
                  <c:v>TRIM.3</c:v>
                </c:pt>
                <c:pt idx="3">
                  <c:v>TRIM.4</c:v>
                </c:pt>
              </c:strCache>
            </c:strRef>
          </c:cat>
          <c:val>
            <c:numRef>
              <c:f>'2019'!$B$6:$E$6</c:f>
              <c:numCache>
                <c:formatCode>_-* #\ ##0\ [$€-40C]_-;\-* #\ ##0\ [$€-40C]_-;_-* "-"??\ [$€-40C]_-;_-@_-</c:formatCode>
                <c:ptCount val="4"/>
                <c:pt idx="0">
                  <c:v>759000</c:v>
                </c:pt>
                <c:pt idx="1">
                  <c:v>803000</c:v>
                </c:pt>
                <c:pt idx="2">
                  <c:v>804000</c:v>
                </c:pt>
                <c:pt idx="3">
                  <c:v>757000</c:v>
                </c:pt>
              </c:numCache>
            </c:numRef>
          </c:val>
          <c:extLst>
            <c:ext xmlns:c16="http://schemas.microsoft.com/office/drawing/2014/chart" uri="{C3380CC4-5D6E-409C-BE32-E72D297353CC}">
              <c16:uniqueId val="{00000000-79FE-447B-94ED-80C93887D6CB}"/>
            </c:ext>
          </c:extLst>
        </c:ser>
        <c:ser>
          <c:idx val="1"/>
          <c:order val="1"/>
          <c:tx>
            <c:strRef>
              <c:f>'2019'!$A$12</c:f>
              <c:strCache>
                <c:ptCount val="1"/>
                <c:pt idx="0">
                  <c:v>charges directes</c:v>
                </c:pt>
              </c:strCache>
            </c:strRef>
          </c:tx>
          <c:spPr>
            <a:gradFill flip="none" rotWithShape="1">
              <a:gsLst>
                <a:gs pos="0">
                  <a:schemeClr val="accent4">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'2019'!$B$1:$E$1</c:f>
              <c:strCache>
                <c:ptCount val="4"/>
                <c:pt idx="0">
                  <c:v>TRIM.1</c:v>
                </c:pt>
                <c:pt idx="1">
                  <c:v>TRIM.2</c:v>
                </c:pt>
                <c:pt idx="2">
                  <c:v>TRIM.3</c:v>
                </c:pt>
                <c:pt idx="3">
                  <c:v>TRIM.4</c:v>
                </c:pt>
              </c:strCache>
            </c:strRef>
          </c:cat>
          <c:val>
            <c:numRef>
              <c:f>'2019'!$B$12:$E$12</c:f>
              <c:numCache>
                <c:formatCode>_-* #\ ##0\ [$€-40C]_-;\-* #\ ##0\ [$€-40C]_-;_-* "-"??\ [$€-40C]_-;_-@_-</c:formatCode>
                <c:ptCount val="4"/>
                <c:pt idx="0">
                  <c:v>260000</c:v>
                </c:pt>
                <c:pt idx="1">
                  <c:v>270500</c:v>
                </c:pt>
                <c:pt idx="2">
                  <c:v>266700</c:v>
                </c:pt>
                <c:pt idx="3">
                  <c:v>281750</c:v>
                </c:pt>
              </c:numCache>
            </c:numRef>
          </c:val>
          <c:extLst>
            <c:ext xmlns:c16="http://schemas.microsoft.com/office/drawing/2014/chart" uri="{C3380CC4-5D6E-409C-BE32-E72D297353CC}">
              <c16:uniqueId val="{00000001-79FE-447B-94ED-80C93887D6CB}"/>
            </c:ext>
          </c:extLst>
        </c:ser>
        <c:ser>
          <c:idx val="2"/>
          <c:order val="2"/>
          <c:tx>
            <c:strRef>
              <c:f>'2019'!$A$16</c:f>
              <c:strCache>
                <c:ptCount val="1"/>
                <c:pt idx="0">
                  <c:v>Charges indirectes</c:v>
                </c:pt>
              </c:strCache>
            </c:strRef>
          </c:tx>
          <c:spPr>
            <a:gradFill>
              <a:gsLst>
                <a:gs pos="0">
                  <a:schemeClr val="accent2">
                    <a:lumMod val="75000"/>
                  </a:schemeClr>
                </a:gs>
                <a:gs pos="50000">
                  <a:srgbClr val="4F81BD">
                    <a:tint val="44500"/>
                    <a:satMod val="160000"/>
                  </a:srgbClr>
                </a:gs>
                <a:gs pos="100000">
                  <a:srgbClr val="4F81BD">
                    <a:tint val="23500"/>
                    <a:satMod val="160000"/>
                  </a:srgbClr>
                </a:gs>
              </a:gsLst>
              <a:path path="rect">
                <a:fillToRect l="100000" b="100000"/>
              </a:path>
            </a:gradFill>
          </c:spPr>
          <c:invertIfNegative val="0"/>
          <c:cat>
            <c:strRef>
              <c:f>'2019'!$B$1:$E$1</c:f>
              <c:strCache>
                <c:ptCount val="4"/>
                <c:pt idx="0">
                  <c:v>TRIM.1</c:v>
                </c:pt>
                <c:pt idx="1">
                  <c:v>TRIM.2</c:v>
                </c:pt>
                <c:pt idx="2">
                  <c:v>TRIM.3</c:v>
                </c:pt>
                <c:pt idx="3">
                  <c:v>TRIM.4</c:v>
                </c:pt>
              </c:strCache>
            </c:strRef>
          </c:cat>
          <c:val>
            <c:numRef>
              <c:f>'2019'!$B$16:$E$16</c:f>
              <c:numCache>
                <c:formatCode>_-* #\ ##0\ [$€-40C]_-;\-* #\ ##0\ [$€-40C]_-;_-* "-"??\ [$€-40C]_-;_-@_-</c:formatCode>
                <c:ptCount val="4"/>
                <c:pt idx="0">
                  <c:v>244000</c:v>
                </c:pt>
                <c:pt idx="1">
                  <c:v>256000</c:v>
                </c:pt>
                <c:pt idx="2">
                  <c:v>257000</c:v>
                </c:pt>
                <c:pt idx="3">
                  <c:v>250000</c:v>
                </c:pt>
              </c:numCache>
            </c:numRef>
          </c:val>
          <c:extLst>
            <c:ext xmlns:c16="http://schemas.microsoft.com/office/drawing/2014/chart" uri="{C3380CC4-5D6E-409C-BE32-E72D297353CC}">
              <c16:uniqueId val="{00000002-79FE-447B-94ED-80C93887D6CB}"/>
            </c:ext>
          </c:extLst>
        </c:ser>
        <c:ser>
          <c:idx val="3"/>
          <c:order val="3"/>
          <c:tx>
            <c:strRef>
              <c:f>'2019'!$A$21</c:f>
              <c:strCache>
                <c:ptCount val="1"/>
                <c:pt idx="0">
                  <c:v>Autres frais</c:v>
                </c:pt>
              </c:strCache>
            </c:strRef>
          </c:tx>
          <c:spPr>
            <a:gradFill flip="none" rotWithShape="1">
              <a:gsLst>
                <a:gs pos="0">
                  <a:schemeClr val="tx2">
                    <a:lumMod val="75000"/>
                  </a:schemeClr>
                </a:gs>
                <a:gs pos="39999">
                  <a:srgbClr val="85C2FF"/>
                </a:gs>
                <a:gs pos="70000">
                  <a:srgbClr val="4F81BD">
                    <a:lumMod val="20000"/>
                    <a:lumOff val="80000"/>
                  </a:srgbClr>
                </a:gs>
                <a:gs pos="100000">
                  <a:srgbClr val="FFEBFA"/>
                </a:gs>
              </a:gsLst>
              <a:path path="rect">
                <a:fillToRect l="100000" b="100000"/>
              </a:path>
              <a:tileRect t="-100000" r="-100000"/>
            </a:gradFill>
          </c:spPr>
          <c:invertIfNegative val="0"/>
          <c:cat>
            <c:strRef>
              <c:f>'2019'!$B$1:$E$1</c:f>
              <c:strCache>
                <c:ptCount val="4"/>
                <c:pt idx="0">
                  <c:v>TRIM.1</c:v>
                </c:pt>
                <c:pt idx="1">
                  <c:v>TRIM.2</c:v>
                </c:pt>
                <c:pt idx="2">
                  <c:v>TRIM.3</c:v>
                </c:pt>
                <c:pt idx="3">
                  <c:v>TRIM.4</c:v>
                </c:pt>
              </c:strCache>
            </c:strRef>
          </c:cat>
          <c:val>
            <c:numRef>
              <c:f>'2019'!$B$21:$E$21</c:f>
              <c:numCache>
                <c:formatCode>_-* #\ ##0\ [$€-40C]_-;\-* #\ ##0\ [$€-40C]_-;_-* "-"??\ [$€-40C]_-;_-@_-</c:formatCode>
                <c:ptCount val="4"/>
                <c:pt idx="0">
                  <c:v>220000</c:v>
                </c:pt>
                <c:pt idx="1">
                  <c:v>220000</c:v>
                </c:pt>
                <c:pt idx="2">
                  <c:v>220000</c:v>
                </c:pt>
                <c:pt idx="3">
                  <c:v>220000</c:v>
                </c:pt>
              </c:numCache>
            </c:numRef>
          </c:val>
          <c:extLst>
            <c:ext xmlns:c16="http://schemas.microsoft.com/office/drawing/2014/chart" uri="{C3380CC4-5D6E-409C-BE32-E72D297353CC}">
              <c16:uniqueId val="{00000003-79FE-447B-94ED-80C93887D6CB}"/>
            </c:ext>
          </c:extLst>
        </c:ser>
        <c:dLbls>
          <c:showLegendKey val="0"/>
          <c:showVal val="0"/>
          <c:showCatName val="0"/>
          <c:showSerName val="0"/>
          <c:showPercent val="0"/>
          <c:showBubbleSize val="0"/>
        </c:dLbls>
        <c:gapWidth val="150"/>
        <c:shape val="box"/>
        <c:axId val="395749368"/>
        <c:axId val="395750544"/>
        <c:axId val="0"/>
      </c:bar3DChart>
      <c:catAx>
        <c:axId val="395749368"/>
        <c:scaling>
          <c:orientation val="minMax"/>
        </c:scaling>
        <c:delete val="0"/>
        <c:axPos val="b"/>
        <c:numFmt formatCode="General" sourceLinked="1"/>
        <c:majorTickMark val="out"/>
        <c:minorTickMark val="none"/>
        <c:tickLblPos val="low"/>
        <c:txPr>
          <a:bodyPr rot="0" vert="horz"/>
          <a:lstStyle/>
          <a:p>
            <a:pPr>
              <a:defRPr b="1">
                <a:solidFill>
                  <a:schemeClr val="tx2">
                    <a:lumMod val="75000"/>
                  </a:schemeClr>
                </a:solidFill>
              </a:defRPr>
            </a:pPr>
            <a:endParaRPr lang="fr-FR"/>
          </a:p>
        </c:txPr>
        <c:crossAx val="395750544"/>
        <c:crosses val="autoZero"/>
        <c:auto val="1"/>
        <c:lblAlgn val="ctr"/>
        <c:lblOffset val="100"/>
        <c:tickLblSkip val="1"/>
        <c:tickMarkSkip val="1"/>
        <c:noMultiLvlLbl val="0"/>
      </c:catAx>
      <c:valAx>
        <c:axId val="395750544"/>
        <c:scaling>
          <c:orientation val="minMax"/>
        </c:scaling>
        <c:delete val="0"/>
        <c:axPos val="l"/>
        <c:majorGridlines/>
        <c:numFmt formatCode="_-* #\ ##0\ [$€-40C]_-;\-* #\ ##0\ [$€-40C]_-;_-* &quot;-&quot;??\ [$€-40C]_-;_-@_-" sourceLinked="1"/>
        <c:majorTickMark val="out"/>
        <c:minorTickMark val="none"/>
        <c:tickLblPos val="nextTo"/>
        <c:txPr>
          <a:bodyPr rot="0" vert="horz"/>
          <a:lstStyle/>
          <a:p>
            <a:pPr>
              <a:defRPr b="1">
                <a:solidFill>
                  <a:schemeClr val="tx2">
                    <a:lumMod val="75000"/>
                  </a:schemeClr>
                </a:solidFill>
              </a:defRPr>
            </a:pPr>
            <a:endParaRPr lang="fr-FR"/>
          </a:p>
        </c:txPr>
        <c:crossAx val="395749368"/>
        <c:crosses val="autoZero"/>
        <c:crossBetween val="between"/>
      </c:valAx>
    </c:plotArea>
    <c:legend>
      <c:legendPos val="b"/>
      <c:layout>
        <c:manualLayout>
          <c:xMode val="edge"/>
          <c:yMode val="edge"/>
          <c:x val="1.6334864726901481E-2"/>
          <c:y val="0.94317741290090684"/>
          <c:w val="0.9724349157733535"/>
          <c:h val="5.1209722815655806E-2"/>
        </c:manualLayout>
      </c:layout>
      <c:overlay val="0"/>
      <c:txPr>
        <a:bodyPr/>
        <a:lstStyle/>
        <a:p>
          <a:pPr>
            <a:defRPr>
              <a:solidFill>
                <a:schemeClr val="tx2">
                  <a:lumMod val="75000"/>
                </a:schemeClr>
              </a:solidFill>
            </a:defRPr>
          </a:pPr>
          <a:endParaRPr lang="fr-FR"/>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alignWithMargins="0"/>
    <c:pageMargins b="0.98425196899999978" l="0.78740157499999996" r="0.78740157499999996" t="0.98425196899999978" header="0.49212598450000011" footer="0.4921259845000001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title>
      <c:tx>
        <c:rich>
          <a:bodyPr/>
          <a:lstStyle/>
          <a:p>
            <a:pPr>
              <a:defRPr spc="30" baseline="0">
                <a:solidFill>
                  <a:schemeClr val="tx2">
                    <a:lumMod val="50000"/>
                  </a:schemeClr>
                </a:solidFill>
              </a:defRPr>
            </a:pPr>
            <a:r>
              <a:rPr lang="fr-FR"/>
              <a:t>STRUCTURE</a:t>
            </a:r>
          </a:p>
        </c:rich>
      </c:tx>
      <c:layout>
        <c:manualLayout>
          <c:xMode val="edge"/>
          <c:yMode val="edge"/>
          <c:x val="0.40071465033180192"/>
          <c:y val="5.7822736806090549E-4"/>
        </c:manualLayout>
      </c:layout>
      <c:overlay val="0"/>
    </c:title>
    <c:autoTitleDeleted val="0"/>
    <c:view3D>
      <c:rotX val="15"/>
      <c:hPercent val="71"/>
      <c:rotY val="20"/>
      <c:depthPercent val="100"/>
      <c:rAngAx val="1"/>
    </c:view3D>
    <c:floor>
      <c:thickness val="0"/>
    </c:floor>
    <c:sideWall>
      <c:thickness val="0"/>
    </c:sideWall>
    <c:backWall>
      <c:thickness val="0"/>
    </c:backWall>
    <c:plotArea>
      <c:layout>
        <c:manualLayout>
          <c:layoutTarget val="inner"/>
          <c:xMode val="edge"/>
          <c:yMode val="edge"/>
          <c:x val="0.19601837672281783"/>
          <c:y val="9.0909090909090981E-2"/>
          <c:w val="0.71107708014292981"/>
          <c:h val="0.78105833727922458"/>
        </c:manualLayout>
      </c:layout>
      <c:bar3DChart>
        <c:barDir val="col"/>
        <c:grouping val="stacked"/>
        <c:varyColors val="0"/>
        <c:ser>
          <c:idx val="0"/>
          <c:order val="0"/>
          <c:tx>
            <c:strRef>
              <c:f>'2020'!$A$6</c:f>
              <c:strCache>
                <c:ptCount val="1"/>
                <c:pt idx="0">
                  <c:v>chiffre d'affaires</c:v>
                </c:pt>
              </c:strCache>
            </c:strRef>
          </c:tx>
          <c:spPr>
            <a:gradFill flip="none" rotWithShape="1">
              <a:gsLst>
                <a:gs pos="0">
                  <a:schemeClr val="accent3">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'2020'!$B$1:$E$1</c:f>
              <c:strCache>
                <c:ptCount val="4"/>
                <c:pt idx="0">
                  <c:v>TRIM.1</c:v>
                </c:pt>
                <c:pt idx="1">
                  <c:v>TRIM.2</c:v>
                </c:pt>
                <c:pt idx="2">
                  <c:v>TRIM.3</c:v>
                </c:pt>
                <c:pt idx="3">
                  <c:v>TRIM.4</c:v>
                </c:pt>
              </c:strCache>
            </c:strRef>
          </c:cat>
          <c:val>
            <c:numRef>
              <c:f>'2020'!$B$6:$E$6</c:f>
              <c:numCache>
                <c:formatCode>_-* #\ ##0\ [$€-40C]_-;\-* #\ ##0\ [$€-40C]_-;_-* "-"??\ [$€-40C]_-;_-@_-</c:formatCode>
                <c:ptCount val="4"/>
                <c:pt idx="0">
                  <c:v>859000</c:v>
                </c:pt>
                <c:pt idx="1">
                  <c:v>903000</c:v>
                </c:pt>
                <c:pt idx="2">
                  <c:v>904000</c:v>
                </c:pt>
                <c:pt idx="3">
                  <c:v>970000</c:v>
                </c:pt>
              </c:numCache>
            </c:numRef>
          </c:val>
          <c:extLst>
            <c:ext xmlns:c16="http://schemas.microsoft.com/office/drawing/2014/chart" uri="{C3380CC4-5D6E-409C-BE32-E72D297353CC}">
              <c16:uniqueId val="{00000000-570E-4DA9-B53B-1731B323E981}"/>
            </c:ext>
          </c:extLst>
        </c:ser>
        <c:ser>
          <c:idx val="1"/>
          <c:order val="1"/>
          <c:tx>
            <c:strRef>
              <c:f>'2020'!$A$12</c:f>
              <c:strCache>
                <c:ptCount val="1"/>
                <c:pt idx="0">
                  <c:v>charges directes</c:v>
                </c:pt>
              </c:strCache>
            </c:strRef>
          </c:tx>
          <c:spPr>
            <a:gradFill flip="none" rotWithShape="1">
              <a:gsLst>
                <a:gs pos="0">
                  <a:schemeClr val="accent4">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'2020'!$B$1:$E$1</c:f>
              <c:strCache>
                <c:ptCount val="4"/>
                <c:pt idx="0">
                  <c:v>TRIM.1</c:v>
                </c:pt>
                <c:pt idx="1">
                  <c:v>TRIM.2</c:v>
                </c:pt>
                <c:pt idx="2">
                  <c:v>TRIM.3</c:v>
                </c:pt>
                <c:pt idx="3">
                  <c:v>TRIM.4</c:v>
                </c:pt>
              </c:strCache>
            </c:strRef>
          </c:cat>
          <c:val>
            <c:numRef>
              <c:f>'2020'!$B$12:$E$12</c:f>
              <c:numCache>
                <c:formatCode>_-* #\ ##0\ [$€-40C]_-;\-* #\ ##0\ [$€-40C]_-;_-* "-"??\ [$€-40C]_-;_-@_-</c:formatCode>
                <c:ptCount val="4"/>
                <c:pt idx="0">
                  <c:v>288750</c:v>
                </c:pt>
                <c:pt idx="1">
                  <c:v>299250</c:v>
                </c:pt>
                <c:pt idx="2">
                  <c:v>295250</c:v>
                </c:pt>
                <c:pt idx="3">
                  <c:v>310000</c:v>
                </c:pt>
              </c:numCache>
            </c:numRef>
          </c:val>
          <c:extLst>
            <c:ext xmlns:c16="http://schemas.microsoft.com/office/drawing/2014/chart" uri="{C3380CC4-5D6E-409C-BE32-E72D297353CC}">
              <c16:uniqueId val="{00000001-570E-4DA9-B53B-1731B323E981}"/>
            </c:ext>
          </c:extLst>
        </c:ser>
        <c:ser>
          <c:idx val="2"/>
          <c:order val="2"/>
          <c:tx>
            <c:strRef>
              <c:f>'2020'!$A$16</c:f>
              <c:strCache>
                <c:ptCount val="1"/>
                <c:pt idx="0">
                  <c:v>Charges indirectes</c:v>
                </c:pt>
              </c:strCache>
            </c:strRef>
          </c:tx>
          <c:spPr>
            <a:gradFill>
              <a:gsLst>
                <a:gs pos="0">
                  <a:schemeClr val="accent2">
                    <a:lumMod val="75000"/>
                  </a:schemeClr>
                </a:gs>
                <a:gs pos="50000">
                  <a:srgbClr val="4F81BD">
                    <a:tint val="44500"/>
                    <a:satMod val="160000"/>
                  </a:srgbClr>
                </a:gs>
                <a:gs pos="100000">
                  <a:srgbClr val="4F81BD">
                    <a:tint val="23500"/>
                    <a:satMod val="160000"/>
                  </a:srgbClr>
                </a:gs>
              </a:gsLst>
              <a:path path="rect">
                <a:fillToRect l="100000" b="100000"/>
              </a:path>
            </a:gradFill>
          </c:spPr>
          <c:invertIfNegative val="0"/>
          <c:cat>
            <c:strRef>
              <c:f>'2020'!$B$1:$E$1</c:f>
              <c:strCache>
                <c:ptCount val="4"/>
                <c:pt idx="0">
                  <c:v>TRIM.1</c:v>
                </c:pt>
                <c:pt idx="1">
                  <c:v>TRIM.2</c:v>
                </c:pt>
                <c:pt idx="2">
                  <c:v>TRIM.3</c:v>
                </c:pt>
                <c:pt idx="3">
                  <c:v>TRIM.4</c:v>
                </c:pt>
              </c:strCache>
            </c:strRef>
          </c:cat>
          <c:val>
            <c:numRef>
              <c:f>'2020'!$B$16:$E$16</c:f>
              <c:numCache>
                <c:formatCode>_-* #\ ##0\ [$€-40C]_-;\-* #\ ##0\ [$€-40C]_-;_-* "-"??\ [$€-40C]_-;_-@_-</c:formatCode>
                <c:ptCount val="4"/>
                <c:pt idx="0">
                  <c:v>310000</c:v>
                </c:pt>
                <c:pt idx="1">
                  <c:v>317500</c:v>
                </c:pt>
                <c:pt idx="2">
                  <c:v>318000</c:v>
                </c:pt>
                <c:pt idx="3">
                  <c:v>325000</c:v>
                </c:pt>
              </c:numCache>
            </c:numRef>
          </c:val>
          <c:extLst>
            <c:ext xmlns:c16="http://schemas.microsoft.com/office/drawing/2014/chart" uri="{C3380CC4-5D6E-409C-BE32-E72D297353CC}">
              <c16:uniqueId val="{00000002-570E-4DA9-B53B-1731B323E981}"/>
            </c:ext>
          </c:extLst>
        </c:ser>
        <c:ser>
          <c:idx val="3"/>
          <c:order val="3"/>
          <c:tx>
            <c:strRef>
              <c:f>'2020'!$A$21</c:f>
              <c:strCache>
                <c:ptCount val="1"/>
                <c:pt idx="0">
                  <c:v>Autres frais</c:v>
                </c:pt>
              </c:strCache>
            </c:strRef>
          </c:tx>
          <c:spPr>
            <a:gradFill flip="none" rotWithShape="1">
              <a:gsLst>
                <a:gs pos="0">
                  <a:schemeClr val="tx2">
                    <a:lumMod val="75000"/>
                  </a:schemeClr>
                </a:gs>
                <a:gs pos="39999">
                  <a:srgbClr val="85C2FF"/>
                </a:gs>
                <a:gs pos="70000">
                  <a:srgbClr val="4F81BD">
                    <a:lumMod val="20000"/>
                    <a:lumOff val="80000"/>
                  </a:srgbClr>
                </a:gs>
                <a:gs pos="100000">
                  <a:srgbClr val="FFEBFA"/>
                </a:gs>
              </a:gsLst>
              <a:path path="rect">
                <a:fillToRect l="100000" b="100000"/>
              </a:path>
              <a:tileRect t="-100000" r="-100000"/>
            </a:gradFill>
          </c:spPr>
          <c:invertIfNegative val="0"/>
          <c:cat>
            <c:strRef>
              <c:f>'2020'!$B$1:$E$1</c:f>
              <c:strCache>
                <c:ptCount val="4"/>
                <c:pt idx="0">
                  <c:v>TRIM.1</c:v>
                </c:pt>
                <c:pt idx="1">
                  <c:v>TRIM.2</c:v>
                </c:pt>
                <c:pt idx="2">
                  <c:v>TRIM.3</c:v>
                </c:pt>
                <c:pt idx="3">
                  <c:v>TRIM.4</c:v>
                </c:pt>
              </c:strCache>
            </c:strRef>
          </c:cat>
          <c:val>
            <c:numRef>
              <c:f>'2020'!$B$21:$E$21</c:f>
              <c:numCache>
                <c:formatCode>_-* #\ ##0\ [$€-40C]_-;\-* #\ ##0\ [$€-40C]_-;_-* "-"??\ [$€-40C]_-;_-@_-</c:formatCode>
                <c:ptCount val="4"/>
                <c:pt idx="0">
                  <c:v>245000</c:v>
                </c:pt>
                <c:pt idx="1">
                  <c:v>245000</c:v>
                </c:pt>
                <c:pt idx="2">
                  <c:v>245000</c:v>
                </c:pt>
                <c:pt idx="3">
                  <c:v>245000</c:v>
                </c:pt>
              </c:numCache>
            </c:numRef>
          </c:val>
          <c:extLst>
            <c:ext xmlns:c16="http://schemas.microsoft.com/office/drawing/2014/chart" uri="{C3380CC4-5D6E-409C-BE32-E72D297353CC}">
              <c16:uniqueId val="{00000003-570E-4DA9-B53B-1731B323E981}"/>
            </c:ext>
          </c:extLst>
        </c:ser>
        <c:dLbls>
          <c:showLegendKey val="0"/>
          <c:showVal val="0"/>
          <c:showCatName val="0"/>
          <c:showSerName val="0"/>
          <c:showPercent val="0"/>
          <c:showBubbleSize val="0"/>
        </c:dLbls>
        <c:gapWidth val="150"/>
        <c:shape val="box"/>
        <c:axId val="395752896"/>
        <c:axId val="395751720"/>
        <c:axId val="0"/>
      </c:bar3DChart>
      <c:catAx>
        <c:axId val="395752896"/>
        <c:scaling>
          <c:orientation val="minMax"/>
        </c:scaling>
        <c:delete val="0"/>
        <c:axPos val="b"/>
        <c:numFmt formatCode="General" sourceLinked="1"/>
        <c:majorTickMark val="out"/>
        <c:minorTickMark val="none"/>
        <c:tickLblPos val="low"/>
        <c:txPr>
          <a:bodyPr rot="0" vert="horz"/>
          <a:lstStyle/>
          <a:p>
            <a:pPr>
              <a:defRPr b="1">
                <a:solidFill>
                  <a:schemeClr val="tx2">
                    <a:lumMod val="75000"/>
                  </a:schemeClr>
                </a:solidFill>
              </a:defRPr>
            </a:pPr>
            <a:endParaRPr lang="fr-FR"/>
          </a:p>
        </c:txPr>
        <c:crossAx val="395751720"/>
        <c:crosses val="autoZero"/>
        <c:auto val="1"/>
        <c:lblAlgn val="ctr"/>
        <c:lblOffset val="100"/>
        <c:tickLblSkip val="1"/>
        <c:tickMarkSkip val="1"/>
        <c:noMultiLvlLbl val="0"/>
      </c:catAx>
      <c:valAx>
        <c:axId val="395751720"/>
        <c:scaling>
          <c:orientation val="minMax"/>
        </c:scaling>
        <c:delete val="0"/>
        <c:axPos val="l"/>
        <c:majorGridlines/>
        <c:numFmt formatCode="_-* #\ ##0\ [$€-40C]_-;\-* #\ ##0\ [$€-40C]_-;_-* &quot;-&quot;??\ [$€-40C]_-;_-@_-" sourceLinked="1"/>
        <c:majorTickMark val="out"/>
        <c:minorTickMark val="none"/>
        <c:tickLblPos val="nextTo"/>
        <c:txPr>
          <a:bodyPr rot="0" vert="horz"/>
          <a:lstStyle/>
          <a:p>
            <a:pPr>
              <a:defRPr b="1">
                <a:solidFill>
                  <a:schemeClr val="tx2">
                    <a:lumMod val="75000"/>
                  </a:schemeClr>
                </a:solidFill>
              </a:defRPr>
            </a:pPr>
            <a:endParaRPr lang="fr-FR"/>
          </a:p>
        </c:txPr>
        <c:crossAx val="395752896"/>
        <c:crosses val="autoZero"/>
        <c:crossBetween val="between"/>
      </c:valAx>
    </c:plotArea>
    <c:legend>
      <c:legendPos val="b"/>
      <c:layout>
        <c:manualLayout>
          <c:xMode val="edge"/>
          <c:yMode val="edge"/>
          <c:x val="1.6334864726901481E-2"/>
          <c:y val="0.94323093033060001"/>
          <c:w val="0.9724349157733535"/>
          <c:h val="5.1156351570043383E-2"/>
        </c:manualLayout>
      </c:layout>
      <c:overlay val="0"/>
      <c:txPr>
        <a:bodyPr/>
        <a:lstStyle/>
        <a:p>
          <a:pPr>
            <a:defRPr>
              <a:solidFill>
                <a:schemeClr val="tx2">
                  <a:lumMod val="75000"/>
                </a:schemeClr>
              </a:solidFill>
            </a:defRPr>
          </a:pPr>
          <a:endParaRPr lang="fr-FR"/>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alignWithMargins="0"/>
    <c:pageMargins b="0.98425196899999978" l="0.78740157499999996" r="0.78740157499999996" t="0.98425196899999978" header="0.49212598450000011" footer="0.4921259845000001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title>
      <c:tx>
        <c:rich>
          <a:bodyPr/>
          <a:lstStyle/>
          <a:p>
            <a:pPr>
              <a:defRPr spc="30" baseline="0">
                <a:solidFill>
                  <a:schemeClr val="tx2">
                    <a:lumMod val="50000"/>
                  </a:schemeClr>
                </a:solidFill>
              </a:defRPr>
            </a:pPr>
            <a:r>
              <a:rPr lang="fr-FR"/>
              <a:t>STRUCTURE</a:t>
            </a:r>
          </a:p>
        </c:rich>
      </c:tx>
      <c:layout>
        <c:manualLayout>
          <c:xMode val="edge"/>
          <c:yMode val="edge"/>
          <c:x val="0.40071465033180192"/>
          <c:y val="5.7822736806090549E-4"/>
        </c:manualLayout>
      </c:layout>
      <c:overlay val="0"/>
    </c:title>
    <c:autoTitleDeleted val="0"/>
    <c:view3D>
      <c:rotX val="15"/>
      <c:hPercent val="71"/>
      <c:rotY val="20"/>
      <c:depthPercent val="100"/>
      <c:rAngAx val="1"/>
    </c:view3D>
    <c:floor>
      <c:thickness val="0"/>
    </c:floor>
    <c:sideWall>
      <c:thickness val="0"/>
    </c:sideWall>
    <c:backWall>
      <c:thickness val="0"/>
    </c:backWall>
    <c:plotArea>
      <c:layout>
        <c:manualLayout>
          <c:layoutTarget val="inner"/>
          <c:xMode val="edge"/>
          <c:yMode val="edge"/>
          <c:x val="0.19601837672281783"/>
          <c:y val="9.0909090909090981E-2"/>
          <c:w val="0.71107708014292981"/>
          <c:h val="0.78105833727922458"/>
        </c:manualLayout>
      </c:layout>
      <c:bar3DChart>
        <c:barDir val="col"/>
        <c:grouping val="stacked"/>
        <c:varyColors val="0"/>
        <c:ser>
          <c:idx val="0"/>
          <c:order val="0"/>
          <c:tx>
            <c:strRef>
              <c:f>P.2021!$A$6</c:f>
              <c:strCache>
                <c:ptCount val="1"/>
                <c:pt idx="0">
                  <c:v>chiffre d'affaires</c:v>
                </c:pt>
              </c:strCache>
            </c:strRef>
          </c:tx>
          <c:spPr>
            <a:gradFill flip="none" rotWithShape="1">
              <a:gsLst>
                <a:gs pos="0">
                  <a:schemeClr val="accent3">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P.2021!$B$1:$E$1</c:f>
              <c:strCache>
                <c:ptCount val="4"/>
                <c:pt idx="0">
                  <c:v>TRIM.1</c:v>
                </c:pt>
                <c:pt idx="1">
                  <c:v>TRIM.2</c:v>
                </c:pt>
                <c:pt idx="2">
                  <c:v>TRIM.3</c:v>
                </c:pt>
                <c:pt idx="3">
                  <c:v>TRIM.4</c:v>
                </c:pt>
              </c:strCache>
            </c:strRef>
          </c:cat>
          <c:val>
            <c:numRef>
              <c:f>P.2021!$B$6:$E$6</c:f>
              <c:numCache>
                <c:formatCode>_-* #\ ##0\ [$€-40C]_-;\-* #\ ##0\ [$€-40C]_-;_-* "-"??\ [$€-40C]_-;_-@_-</c:formatCode>
                <c:ptCount val="4"/>
                <c:pt idx="0">
                  <c:v>981031.01513626752</c:v>
                </c:pt>
                <c:pt idx="1">
                  <c:v>1023941.3816313875</c:v>
                </c:pt>
                <c:pt idx="2">
                  <c:v>1025380.0910250407</c:v>
                </c:pt>
                <c:pt idx="3">
                  <c:v>1121009.8027900192</c:v>
                </c:pt>
              </c:numCache>
            </c:numRef>
          </c:val>
          <c:extLst>
            <c:ext xmlns:c16="http://schemas.microsoft.com/office/drawing/2014/chart" uri="{C3380CC4-5D6E-409C-BE32-E72D297353CC}">
              <c16:uniqueId val="{00000000-8B3D-4FE2-8A27-9D1FD7862989}"/>
            </c:ext>
          </c:extLst>
        </c:ser>
        <c:ser>
          <c:idx val="1"/>
          <c:order val="1"/>
          <c:tx>
            <c:strRef>
              <c:f>P.2021!$A$12</c:f>
              <c:strCache>
                <c:ptCount val="1"/>
                <c:pt idx="0">
                  <c:v>charges directes</c:v>
                </c:pt>
              </c:strCache>
            </c:strRef>
          </c:tx>
          <c:spPr>
            <a:gradFill flip="none" rotWithShape="1">
              <a:gsLst>
                <a:gs pos="0">
                  <a:schemeClr val="accent4">
                    <a:lumMod val="75000"/>
                  </a:schemeClr>
                </a:gs>
                <a:gs pos="50000">
                  <a:srgbClr val="4F81BD">
                    <a:tint val="44500"/>
                    <a:satMod val="160000"/>
                  </a:srgbClr>
                </a:gs>
                <a:gs pos="100000">
                  <a:srgbClr val="4F81BD">
                    <a:tint val="23500"/>
                    <a:satMod val="160000"/>
                  </a:srgbClr>
                </a:gs>
              </a:gsLst>
              <a:path path="rect">
                <a:fillToRect l="100000" b="100000"/>
              </a:path>
              <a:tileRect t="-100000" r="-100000"/>
            </a:gradFill>
          </c:spPr>
          <c:invertIfNegative val="0"/>
          <c:cat>
            <c:strRef>
              <c:f>P.2021!$B$1:$E$1</c:f>
              <c:strCache>
                <c:ptCount val="4"/>
                <c:pt idx="0">
                  <c:v>TRIM.1</c:v>
                </c:pt>
                <c:pt idx="1">
                  <c:v>TRIM.2</c:v>
                </c:pt>
                <c:pt idx="2">
                  <c:v>TRIM.3</c:v>
                </c:pt>
                <c:pt idx="3">
                  <c:v>TRIM.4</c:v>
                </c:pt>
              </c:strCache>
            </c:strRef>
          </c:cat>
          <c:val>
            <c:numRef>
              <c:f>P.2021!$B$12:$E$12</c:f>
              <c:numCache>
                <c:formatCode>_-* #\ ##0\ [$€-40C]_-;\-* #\ ##0\ [$€-40C]_-;_-* "-"??\ [$€-40C]_-;_-@_-</c:formatCode>
                <c:ptCount val="4"/>
                <c:pt idx="0">
                  <c:v>317105.37703303166</c:v>
                </c:pt>
                <c:pt idx="1">
                  <c:v>326746.41216766211</c:v>
                </c:pt>
                <c:pt idx="2">
                  <c:v>324348.46497853479</c:v>
                </c:pt>
                <c:pt idx="3">
                  <c:v>337081.77534626471</c:v>
                </c:pt>
              </c:numCache>
            </c:numRef>
          </c:val>
          <c:extLst>
            <c:ext xmlns:c16="http://schemas.microsoft.com/office/drawing/2014/chart" uri="{C3380CC4-5D6E-409C-BE32-E72D297353CC}">
              <c16:uniqueId val="{00000001-8B3D-4FE2-8A27-9D1FD7862989}"/>
            </c:ext>
          </c:extLst>
        </c:ser>
        <c:ser>
          <c:idx val="2"/>
          <c:order val="2"/>
          <c:tx>
            <c:strRef>
              <c:f>P.2021!$A$16</c:f>
              <c:strCache>
                <c:ptCount val="1"/>
                <c:pt idx="0">
                  <c:v>Charges indirectes</c:v>
                </c:pt>
              </c:strCache>
            </c:strRef>
          </c:tx>
          <c:spPr>
            <a:gradFill>
              <a:gsLst>
                <a:gs pos="0">
                  <a:schemeClr val="accent2">
                    <a:lumMod val="75000"/>
                  </a:schemeClr>
                </a:gs>
                <a:gs pos="50000">
                  <a:srgbClr val="4F81BD">
                    <a:tint val="44500"/>
                    <a:satMod val="160000"/>
                  </a:srgbClr>
                </a:gs>
                <a:gs pos="100000">
                  <a:srgbClr val="4F81BD">
                    <a:tint val="23500"/>
                    <a:satMod val="160000"/>
                  </a:srgbClr>
                </a:gs>
              </a:gsLst>
              <a:path path="rect">
                <a:fillToRect l="100000" b="100000"/>
              </a:path>
            </a:gradFill>
          </c:spPr>
          <c:invertIfNegative val="0"/>
          <c:cat>
            <c:strRef>
              <c:f>P.2021!$B$1:$E$1</c:f>
              <c:strCache>
                <c:ptCount val="4"/>
                <c:pt idx="0">
                  <c:v>TRIM.1</c:v>
                </c:pt>
                <c:pt idx="1">
                  <c:v>TRIM.2</c:v>
                </c:pt>
                <c:pt idx="2">
                  <c:v>TRIM.3</c:v>
                </c:pt>
                <c:pt idx="3">
                  <c:v>TRIM.4</c:v>
                </c:pt>
              </c:strCache>
            </c:strRef>
          </c:cat>
          <c:val>
            <c:numRef>
              <c:f>P.2021!$B$16:$E$16</c:f>
              <c:numCache>
                <c:formatCode>_-* #\ ##0\ [$€-40C]_-;\-* #\ ##0\ [$€-40C]_-;_-* "-"??\ [$€-40C]_-;_-@_-</c:formatCode>
                <c:ptCount val="4"/>
                <c:pt idx="0">
                  <c:v>378918.77023942245</c:v>
                </c:pt>
                <c:pt idx="1">
                  <c:v>389905.47030406364</c:v>
                </c:pt>
                <c:pt idx="2">
                  <c:v>390324.20690801699</c:v>
                </c:pt>
                <c:pt idx="3">
                  <c:v>404023.85265700484</c:v>
                </c:pt>
              </c:numCache>
            </c:numRef>
          </c:val>
          <c:extLst>
            <c:ext xmlns:c16="http://schemas.microsoft.com/office/drawing/2014/chart" uri="{C3380CC4-5D6E-409C-BE32-E72D297353CC}">
              <c16:uniqueId val="{00000002-8B3D-4FE2-8A27-9D1FD7862989}"/>
            </c:ext>
          </c:extLst>
        </c:ser>
        <c:ser>
          <c:idx val="3"/>
          <c:order val="3"/>
          <c:tx>
            <c:strRef>
              <c:f>P.2021!$A$21</c:f>
              <c:strCache>
                <c:ptCount val="1"/>
                <c:pt idx="0">
                  <c:v>Autres frais</c:v>
                </c:pt>
              </c:strCache>
            </c:strRef>
          </c:tx>
          <c:spPr>
            <a:gradFill flip="none" rotWithShape="1">
              <a:gsLst>
                <a:gs pos="0">
                  <a:schemeClr val="tx2">
                    <a:lumMod val="75000"/>
                  </a:schemeClr>
                </a:gs>
                <a:gs pos="39999">
                  <a:srgbClr val="85C2FF"/>
                </a:gs>
                <a:gs pos="70000">
                  <a:srgbClr val="4F81BD">
                    <a:lumMod val="20000"/>
                    <a:lumOff val="80000"/>
                  </a:srgbClr>
                </a:gs>
                <a:gs pos="100000">
                  <a:srgbClr val="FFEBFA"/>
                </a:gs>
              </a:gsLst>
              <a:path path="rect">
                <a:fillToRect l="100000" b="100000"/>
              </a:path>
              <a:tileRect t="-100000" r="-100000"/>
            </a:gradFill>
          </c:spPr>
          <c:invertIfNegative val="0"/>
          <c:cat>
            <c:strRef>
              <c:f>P.2021!$B$1:$E$1</c:f>
              <c:strCache>
                <c:ptCount val="4"/>
                <c:pt idx="0">
                  <c:v>TRIM.1</c:v>
                </c:pt>
                <c:pt idx="1">
                  <c:v>TRIM.2</c:v>
                </c:pt>
                <c:pt idx="2">
                  <c:v>TRIM.3</c:v>
                </c:pt>
                <c:pt idx="3">
                  <c:v>TRIM.4</c:v>
                </c:pt>
              </c:strCache>
            </c:strRef>
          </c:cat>
          <c:val>
            <c:numRef>
              <c:f>P.2021!$B$21:$E$21</c:f>
              <c:numCache>
                <c:formatCode>_-* #\ ##0\ [$€-40C]_-;\-* #\ ##0\ [$€-40C]_-;_-* "-"??\ [$€-40C]_-;_-@_-</c:formatCode>
                <c:ptCount val="4"/>
                <c:pt idx="0">
                  <c:v>282534.09090909094</c:v>
                </c:pt>
                <c:pt idx="1">
                  <c:v>282534.09090909094</c:v>
                </c:pt>
                <c:pt idx="2">
                  <c:v>282534.09090909094</c:v>
                </c:pt>
                <c:pt idx="3">
                  <c:v>282534.09090909094</c:v>
                </c:pt>
              </c:numCache>
            </c:numRef>
          </c:val>
          <c:extLst>
            <c:ext xmlns:c16="http://schemas.microsoft.com/office/drawing/2014/chart" uri="{C3380CC4-5D6E-409C-BE32-E72D297353CC}">
              <c16:uniqueId val="{00000003-8B3D-4FE2-8A27-9D1FD7862989}"/>
            </c:ext>
          </c:extLst>
        </c:ser>
        <c:dLbls>
          <c:showLegendKey val="0"/>
          <c:showVal val="0"/>
          <c:showCatName val="0"/>
          <c:showSerName val="0"/>
          <c:showPercent val="0"/>
          <c:showBubbleSize val="0"/>
        </c:dLbls>
        <c:gapWidth val="150"/>
        <c:shape val="box"/>
        <c:axId val="310446648"/>
        <c:axId val="310445864"/>
        <c:axId val="0"/>
      </c:bar3DChart>
      <c:catAx>
        <c:axId val="310446648"/>
        <c:scaling>
          <c:orientation val="minMax"/>
        </c:scaling>
        <c:delete val="0"/>
        <c:axPos val="b"/>
        <c:numFmt formatCode="General" sourceLinked="1"/>
        <c:majorTickMark val="out"/>
        <c:minorTickMark val="none"/>
        <c:tickLblPos val="low"/>
        <c:txPr>
          <a:bodyPr rot="0" vert="horz"/>
          <a:lstStyle/>
          <a:p>
            <a:pPr>
              <a:defRPr b="1">
                <a:solidFill>
                  <a:schemeClr val="tx2">
                    <a:lumMod val="75000"/>
                  </a:schemeClr>
                </a:solidFill>
              </a:defRPr>
            </a:pPr>
            <a:endParaRPr lang="fr-FR"/>
          </a:p>
        </c:txPr>
        <c:crossAx val="310445864"/>
        <c:crosses val="autoZero"/>
        <c:auto val="1"/>
        <c:lblAlgn val="ctr"/>
        <c:lblOffset val="100"/>
        <c:tickLblSkip val="1"/>
        <c:tickMarkSkip val="1"/>
        <c:noMultiLvlLbl val="0"/>
      </c:catAx>
      <c:valAx>
        <c:axId val="310445864"/>
        <c:scaling>
          <c:orientation val="minMax"/>
        </c:scaling>
        <c:delete val="0"/>
        <c:axPos val="l"/>
        <c:majorGridlines/>
        <c:numFmt formatCode="_-* #\ ##0\ [$€-40C]_-;\-* #\ ##0\ [$€-40C]_-;_-* &quot;-&quot;??\ [$€-40C]_-;_-@_-" sourceLinked="1"/>
        <c:majorTickMark val="out"/>
        <c:minorTickMark val="none"/>
        <c:tickLblPos val="nextTo"/>
        <c:txPr>
          <a:bodyPr rot="0" vert="horz"/>
          <a:lstStyle/>
          <a:p>
            <a:pPr>
              <a:defRPr b="1">
                <a:solidFill>
                  <a:schemeClr val="tx2">
                    <a:lumMod val="75000"/>
                  </a:schemeClr>
                </a:solidFill>
              </a:defRPr>
            </a:pPr>
            <a:endParaRPr lang="fr-FR"/>
          </a:p>
        </c:txPr>
        <c:crossAx val="310446648"/>
        <c:crosses val="autoZero"/>
        <c:crossBetween val="between"/>
      </c:valAx>
    </c:plotArea>
    <c:legend>
      <c:legendPos val="b"/>
      <c:layout>
        <c:manualLayout>
          <c:xMode val="edge"/>
          <c:yMode val="edge"/>
          <c:x val="1.8376722817764167E-2"/>
          <c:y val="0.94057230651046653"/>
          <c:w val="0.9724349157733535"/>
          <c:h val="5.7428106039590573E-2"/>
        </c:manualLayout>
      </c:layout>
      <c:overlay val="0"/>
      <c:txPr>
        <a:bodyPr/>
        <a:lstStyle/>
        <a:p>
          <a:pPr>
            <a:defRPr>
              <a:solidFill>
                <a:schemeClr val="tx2">
                  <a:lumMod val="75000"/>
                </a:schemeClr>
              </a:solidFill>
            </a:defRPr>
          </a:pPr>
          <a:endParaRPr lang="fr-FR"/>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alignWithMargins="0"/>
    <c:pageMargins b="0.98425196899999978" l="0.78740157499999996" r="0.78740157499999996" t="0.98425196899999978" header="0.49212598450000011" footer="0.4921259845000001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spc="30" baseline="0">
                <a:solidFill>
                  <a:schemeClr val="tx2">
                    <a:lumMod val="75000"/>
                  </a:schemeClr>
                </a:solidFill>
              </a:defRPr>
            </a:pPr>
            <a:r>
              <a:rPr lang="fr-FR" spc="30" baseline="0">
                <a:solidFill>
                  <a:schemeClr val="tx2">
                    <a:lumMod val="75000"/>
                  </a:schemeClr>
                </a:solidFill>
              </a:rPr>
              <a:t>EVOLUTION 2018 - 2021</a:t>
            </a:r>
          </a:p>
        </c:rich>
      </c:tx>
      <c:layout>
        <c:manualLayout>
          <c:xMode val="edge"/>
          <c:yMode val="edge"/>
          <c:x val="0.73065277777777793"/>
          <c:y val="1.1223344556677889E-2"/>
        </c:manualLayout>
      </c:layout>
      <c:overlay val="1"/>
      <c:spPr>
        <a:effectLst>
          <a:innerShdw blurRad="63500" dist="50800" dir="18900000">
            <a:prstClr val="black">
              <a:alpha val="50000"/>
            </a:prstClr>
          </a:innerShdw>
        </a:effectLst>
        <a:scene3d>
          <a:camera prst="orthographicFront"/>
          <a:lightRig rig="threePt" dir="t"/>
        </a:scene3d>
        <a:sp3d>
          <a:bevelB/>
        </a:sp3d>
      </c:spPr>
    </c:title>
    <c:autoTitleDeleted val="0"/>
    <c:view3D>
      <c:rotX val="15"/>
      <c:hPercent val="100"/>
      <c:rotY val="20"/>
      <c:depthPercent val="100"/>
      <c:rAngAx val="0"/>
    </c:view3D>
    <c:floor>
      <c:thickness val="0"/>
    </c:floor>
    <c:sideWall>
      <c:thickness val="0"/>
    </c:sideWall>
    <c:backWall>
      <c:thickness val="0"/>
    </c:backWall>
    <c:plotArea>
      <c:layout>
        <c:manualLayout>
          <c:layoutTarget val="inner"/>
          <c:xMode val="edge"/>
          <c:yMode val="edge"/>
          <c:x val="0.11145833333333333"/>
          <c:y val="1.5151515151515155E-2"/>
          <c:w val="0.65000000000000013"/>
          <c:h val="0.89562289562289565"/>
        </c:manualLayout>
      </c:layout>
      <c:bar3DChart>
        <c:barDir val="col"/>
        <c:grouping val="standard"/>
        <c:varyColors val="0"/>
        <c:ser>
          <c:idx val="0"/>
          <c:order val="0"/>
          <c:tx>
            <c:strRef>
              <c:f>'2018'!$F$1</c:f>
              <c:strCache>
                <c:ptCount val="1"/>
                <c:pt idx="0">
                  <c:v>TOTAL 2018</c:v>
                </c:pt>
              </c:strCache>
            </c:strRef>
          </c:tx>
          <c:spPr>
            <a:gradFill>
              <a:gsLst>
                <a:gs pos="0">
                  <a:schemeClr val="tx2">
                    <a:lumMod val="50000"/>
                  </a:schemeClr>
                </a:gs>
                <a:gs pos="90000">
                  <a:srgbClr val="4F81BD">
                    <a:tint val="44500"/>
                    <a:satMod val="160000"/>
                  </a:srgbClr>
                </a:gs>
                <a:gs pos="100000">
                  <a:srgbClr val="4F81BD">
                    <a:tint val="23500"/>
                    <a:satMod val="160000"/>
                  </a:srgbClr>
                </a:gs>
              </a:gsLst>
              <a:path path="rect">
                <a:fillToRect l="100000" b="100000"/>
              </a:path>
            </a:gradFill>
            <a:effectLst>
              <a:innerShdw blurRad="63500" dist="50800" dir="10800000">
                <a:prstClr val="black">
                  <a:alpha val="50000"/>
                </a:prstClr>
              </a:innerShdw>
            </a:effectLst>
            <a:scene3d>
              <a:camera prst="orthographicFront"/>
              <a:lightRig rig="threePt" dir="t"/>
            </a:scene3d>
            <a:sp3d prstMaterial="metal">
              <a:bevelT prst="slope"/>
              <a:bevelB w="114300" prst="artDeco"/>
              <a:contourClr>
                <a:srgbClr val="000000"/>
              </a:contourClr>
            </a:sp3d>
          </c:spPr>
          <c:invertIfNegative val="0"/>
          <c:dLbls>
            <c:spPr>
              <a:noFill/>
              <a:ln>
                <a:noFill/>
              </a:ln>
              <a:effectLst/>
            </c:spPr>
            <c:txPr>
              <a:bodyPr/>
              <a:lstStyle/>
              <a:p>
                <a:pPr>
                  <a:defRPr>
                    <a:solidFill>
                      <a:schemeClr val="tx2">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('2018'!$A$6,'2018'!$A$17,'2018'!$A$22)</c:f>
              <c:strCache>
                <c:ptCount val="3"/>
                <c:pt idx="0">
                  <c:v>chiffre d'affaires</c:v>
                </c:pt>
                <c:pt idx="1">
                  <c:v>Resultat brut</c:v>
                </c:pt>
                <c:pt idx="2">
                  <c:v>Resultat net</c:v>
                </c:pt>
              </c:strCache>
            </c:strRef>
          </c:cat>
          <c:val>
            <c:numRef>
              <c:f>('2018'!$F$6,'2018'!$F$17,'2018'!$F$22)</c:f>
              <c:numCache>
                <c:formatCode>_-* #\ ##0\ [$€-40C]_-;\-* #\ ##0\ [$€-40C]_-;_-* "-"??\ [$€-40C]_-;_-@_-</c:formatCode>
                <c:ptCount val="3"/>
                <c:pt idx="0">
                  <c:v>2835000</c:v>
                </c:pt>
                <c:pt idx="1">
                  <c:v>983750</c:v>
                </c:pt>
                <c:pt idx="2">
                  <c:v>203750</c:v>
                </c:pt>
              </c:numCache>
            </c:numRef>
          </c:val>
          <c:extLst>
            <c:ext xmlns:c16="http://schemas.microsoft.com/office/drawing/2014/chart" uri="{C3380CC4-5D6E-409C-BE32-E72D297353CC}">
              <c16:uniqueId val="{00000000-AF8A-4E59-BBBC-FAB3BB5C118B}"/>
            </c:ext>
          </c:extLst>
        </c:ser>
        <c:ser>
          <c:idx val="1"/>
          <c:order val="1"/>
          <c:tx>
            <c:strRef>
              <c:f>'2019'!$F$1</c:f>
              <c:strCache>
                <c:ptCount val="1"/>
                <c:pt idx="0">
                  <c:v>TOTAL 2019</c:v>
                </c:pt>
              </c:strCache>
            </c:strRef>
          </c:tx>
          <c:spPr>
            <a:gradFill>
              <a:gsLst>
                <a:gs pos="0">
                  <a:schemeClr val="tx2">
                    <a:lumMod val="75000"/>
                  </a:schemeClr>
                </a:gs>
                <a:gs pos="83000">
                  <a:srgbClr val="4F81BD">
                    <a:tint val="44500"/>
                    <a:satMod val="160000"/>
                  </a:srgbClr>
                </a:gs>
                <a:gs pos="100000">
                  <a:srgbClr val="4F81BD">
                    <a:tint val="23500"/>
                    <a:satMod val="160000"/>
                  </a:srgbClr>
                </a:gs>
              </a:gsLst>
              <a:path path="rect">
                <a:fillToRect l="100000" b="100000"/>
              </a:path>
            </a:gradFill>
            <a:scene3d>
              <a:camera prst="orthographicFront"/>
              <a:lightRig rig="threePt" dir="t"/>
            </a:scene3d>
            <a:sp3d prstMaterial="flat">
              <a:bevelT w="165100" prst="coolSlant"/>
              <a:bevelB w="101600" prst="riblet"/>
              <a:contourClr>
                <a:srgbClr val="000000"/>
              </a:contourClr>
            </a:sp3d>
          </c:spPr>
          <c:invertIfNegative val="0"/>
          <c:dLbls>
            <c:spPr>
              <a:noFill/>
              <a:ln>
                <a:noFill/>
              </a:ln>
              <a:effectLst/>
            </c:spPr>
            <c:txPr>
              <a:bodyPr/>
              <a:lstStyle/>
              <a:p>
                <a:pPr>
                  <a:defRPr>
                    <a:solidFill>
                      <a:schemeClr val="tx2">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('2018'!$A$6,'2018'!$A$17,'2018'!$A$22)</c:f>
              <c:strCache>
                <c:ptCount val="3"/>
                <c:pt idx="0">
                  <c:v>chiffre d'affaires</c:v>
                </c:pt>
                <c:pt idx="1">
                  <c:v>Resultat brut</c:v>
                </c:pt>
                <c:pt idx="2">
                  <c:v>Resultat net</c:v>
                </c:pt>
              </c:strCache>
            </c:strRef>
          </c:cat>
          <c:val>
            <c:numRef>
              <c:f>('2019'!$F$6,'2019'!$F$17,'2019'!$F$22)</c:f>
              <c:numCache>
                <c:formatCode>_-* #\ ##0\ [$€-40C]_-;\-* #\ ##0\ [$€-40C]_-;_-* "-"??\ [$€-40C]_-;_-@_-</c:formatCode>
                <c:ptCount val="3"/>
                <c:pt idx="0">
                  <c:v>3123000</c:v>
                </c:pt>
                <c:pt idx="1">
                  <c:v>1037050</c:v>
                </c:pt>
                <c:pt idx="2">
                  <c:v>157050</c:v>
                </c:pt>
              </c:numCache>
            </c:numRef>
          </c:val>
          <c:extLst>
            <c:ext xmlns:c16="http://schemas.microsoft.com/office/drawing/2014/chart" uri="{C3380CC4-5D6E-409C-BE32-E72D297353CC}">
              <c16:uniqueId val="{00000001-AF8A-4E59-BBBC-FAB3BB5C118B}"/>
            </c:ext>
          </c:extLst>
        </c:ser>
        <c:ser>
          <c:idx val="2"/>
          <c:order val="2"/>
          <c:tx>
            <c:strRef>
              <c:f>'2020'!$F$1</c:f>
              <c:strCache>
                <c:ptCount val="1"/>
                <c:pt idx="0">
                  <c:v>TOTAL 2020</c:v>
                </c:pt>
              </c:strCache>
            </c:strRef>
          </c:tx>
          <c:spPr>
            <a:gradFill>
              <a:gsLst>
                <a:gs pos="0">
                  <a:schemeClr val="tx2">
                    <a:lumMod val="60000"/>
                    <a:lumOff val="40000"/>
                  </a:schemeClr>
                </a:gs>
                <a:gs pos="86000">
                  <a:srgbClr val="4F81BD">
                    <a:tint val="44500"/>
                    <a:satMod val="160000"/>
                  </a:srgbClr>
                </a:gs>
                <a:gs pos="100000">
                  <a:srgbClr val="4F81BD">
                    <a:tint val="23500"/>
                    <a:satMod val="160000"/>
                  </a:srgbClr>
                </a:gs>
              </a:gsLst>
              <a:path path="rect">
                <a:fillToRect l="100000" b="100000"/>
              </a:path>
            </a:gradFill>
            <a:scene3d>
              <a:camera prst="orthographicFront"/>
              <a:lightRig rig="threePt" dir="t"/>
            </a:scene3d>
            <a:sp3d prstMaterial="plastic">
              <a:bevelT w="165100" prst="coolSlant"/>
              <a:bevelB w="101600" prst="riblet"/>
              <a:contourClr>
                <a:srgbClr val="000000"/>
              </a:contourClr>
            </a:sp3d>
          </c:spPr>
          <c:invertIfNegative val="0"/>
          <c:dLbls>
            <c:spPr>
              <a:noFill/>
              <a:ln>
                <a:noFill/>
              </a:ln>
              <a:effectLst/>
            </c:spPr>
            <c:txPr>
              <a:bodyPr/>
              <a:lstStyle/>
              <a:p>
                <a:pPr>
                  <a:defRPr>
                    <a:solidFill>
                      <a:schemeClr val="tx2">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('2018'!$A$6,'2018'!$A$17,'2018'!$A$22)</c:f>
              <c:strCache>
                <c:ptCount val="3"/>
                <c:pt idx="0">
                  <c:v>chiffre d'affaires</c:v>
                </c:pt>
                <c:pt idx="1">
                  <c:v>Resultat brut</c:v>
                </c:pt>
                <c:pt idx="2">
                  <c:v>Resultat net</c:v>
                </c:pt>
              </c:strCache>
            </c:strRef>
          </c:cat>
          <c:val>
            <c:numRef>
              <c:f>('2020'!$F$6,'2020'!$F$17,'2020'!$F$22)</c:f>
              <c:numCache>
                <c:formatCode>_-* #\ ##0\ [$€-40C]_-;\-* #\ ##0\ [$€-40C]_-;_-* "-"??\ [$€-40C]_-;_-@_-</c:formatCode>
                <c:ptCount val="3"/>
                <c:pt idx="0">
                  <c:v>3636000</c:v>
                </c:pt>
                <c:pt idx="1">
                  <c:v>1172250</c:v>
                </c:pt>
                <c:pt idx="2">
                  <c:v>192250</c:v>
                </c:pt>
              </c:numCache>
            </c:numRef>
          </c:val>
          <c:extLst>
            <c:ext xmlns:c16="http://schemas.microsoft.com/office/drawing/2014/chart" uri="{C3380CC4-5D6E-409C-BE32-E72D297353CC}">
              <c16:uniqueId val="{00000002-AF8A-4E59-BBBC-FAB3BB5C118B}"/>
            </c:ext>
          </c:extLst>
        </c:ser>
        <c:ser>
          <c:idx val="3"/>
          <c:order val="3"/>
          <c:tx>
            <c:strRef>
              <c:f>P.2021!$F$1</c:f>
              <c:strCache>
                <c:ptCount val="1"/>
                <c:pt idx="0">
                  <c:v>PREV. 2021</c:v>
                </c:pt>
              </c:strCache>
            </c:strRef>
          </c:tx>
          <c:spPr>
            <a:gradFill>
              <a:gsLst>
                <a:gs pos="0">
                  <a:schemeClr val="tx2">
                    <a:lumMod val="40000"/>
                    <a:lumOff val="60000"/>
                  </a:schemeClr>
                </a:gs>
                <a:gs pos="88000">
                  <a:srgbClr val="4F81BD">
                    <a:tint val="44500"/>
                    <a:satMod val="160000"/>
                  </a:srgbClr>
                </a:gs>
                <a:gs pos="100000">
                  <a:srgbClr val="4F81BD">
                    <a:tint val="23500"/>
                    <a:satMod val="160000"/>
                  </a:srgbClr>
                </a:gs>
              </a:gsLst>
              <a:path path="rect">
                <a:fillToRect l="100000" b="100000"/>
              </a:path>
            </a:gradFill>
            <a:scene3d>
              <a:camera prst="orthographicFront"/>
              <a:lightRig rig="threePt" dir="t"/>
            </a:scene3d>
            <a:sp3d prstMaterial="dkEdge">
              <a:contourClr>
                <a:srgbClr val="000000"/>
              </a:contourClr>
            </a:sp3d>
          </c:spPr>
          <c:invertIfNegative val="0"/>
          <c:dLbls>
            <c:spPr>
              <a:noFill/>
              <a:ln>
                <a:noFill/>
              </a:ln>
              <a:effectLst/>
            </c:spPr>
            <c:txPr>
              <a:bodyPr/>
              <a:lstStyle/>
              <a:p>
                <a:pPr>
                  <a:defRPr>
                    <a:solidFill>
                      <a:schemeClr val="tx2">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('2018'!$A$6,'2018'!$A$17,'2018'!$A$22)</c:f>
              <c:strCache>
                <c:ptCount val="3"/>
                <c:pt idx="0">
                  <c:v>chiffre d'affaires</c:v>
                </c:pt>
                <c:pt idx="1">
                  <c:v>Resultat brut</c:v>
                </c:pt>
                <c:pt idx="2">
                  <c:v>Resultat net</c:v>
                </c:pt>
              </c:strCache>
            </c:strRef>
          </c:cat>
          <c:val>
            <c:numRef>
              <c:f>(P.2021!$F$6,P.2021!$F$17,P.2021!$F$22)</c:f>
              <c:numCache>
                <c:formatCode>_-* #\ ##0\ [$€-40C]_-;\-* #\ ##0\ [$€-40C]_-;_-* "-"??\ [$€-40C]_-;_-@_-</c:formatCode>
                <c:ptCount val="3"/>
                <c:pt idx="0">
                  <c:v>4151362.2905827151</c:v>
                </c:pt>
                <c:pt idx="1">
                  <c:v>1282907.9609487136</c:v>
                </c:pt>
                <c:pt idx="2">
                  <c:v>152771.59731235</c:v>
                </c:pt>
              </c:numCache>
            </c:numRef>
          </c:val>
          <c:extLst>
            <c:ext xmlns:c16="http://schemas.microsoft.com/office/drawing/2014/chart" uri="{C3380CC4-5D6E-409C-BE32-E72D297353CC}">
              <c16:uniqueId val="{00000003-AF8A-4E59-BBBC-FAB3BB5C118B}"/>
            </c:ext>
          </c:extLst>
        </c:ser>
        <c:dLbls>
          <c:showLegendKey val="0"/>
          <c:showVal val="1"/>
          <c:showCatName val="0"/>
          <c:showSerName val="0"/>
          <c:showPercent val="0"/>
          <c:showBubbleSize val="0"/>
        </c:dLbls>
        <c:gapWidth val="150"/>
        <c:shape val="cylinder"/>
        <c:axId val="247784784"/>
        <c:axId val="247785568"/>
        <c:axId val="394859088"/>
      </c:bar3DChart>
      <c:catAx>
        <c:axId val="247784784"/>
        <c:scaling>
          <c:orientation val="minMax"/>
        </c:scaling>
        <c:delete val="0"/>
        <c:axPos val="b"/>
        <c:numFmt formatCode="General" sourceLinked="1"/>
        <c:majorTickMark val="out"/>
        <c:minorTickMark val="none"/>
        <c:tickLblPos val="low"/>
        <c:txPr>
          <a:bodyPr rot="0" vert="horz"/>
          <a:lstStyle/>
          <a:p>
            <a:pPr>
              <a:defRPr b="1">
                <a:solidFill>
                  <a:schemeClr val="tx2">
                    <a:lumMod val="75000"/>
                  </a:schemeClr>
                </a:solidFill>
              </a:defRPr>
            </a:pPr>
            <a:endParaRPr lang="fr-FR"/>
          </a:p>
        </c:txPr>
        <c:crossAx val="247785568"/>
        <c:crosses val="autoZero"/>
        <c:auto val="1"/>
        <c:lblAlgn val="ctr"/>
        <c:lblOffset val="100"/>
        <c:tickLblSkip val="1"/>
        <c:tickMarkSkip val="1"/>
        <c:noMultiLvlLbl val="1"/>
      </c:catAx>
      <c:valAx>
        <c:axId val="247785568"/>
        <c:scaling>
          <c:orientation val="minMax"/>
        </c:scaling>
        <c:delete val="0"/>
        <c:axPos val="l"/>
        <c:majorGridlines/>
        <c:numFmt formatCode="_-* #\ ##0\ [$€-40C]_-;\-* #\ ##0\ [$€-40C]_-;_-* &quot;-&quot;??\ [$€-40C]_-;_-@_-" sourceLinked="1"/>
        <c:majorTickMark val="out"/>
        <c:minorTickMark val="none"/>
        <c:tickLblPos val="nextTo"/>
        <c:txPr>
          <a:bodyPr rot="0" vert="horz"/>
          <a:lstStyle/>
          <a:p>
            <a:pPr>
              <a:defRPr b="1">
                <a:solidFill>
                  <a:schemeClr val="tx2">
                    <a:lumMod val="75000"/>
                  </a:schemeClr>
                </a:solidFill>
              </a:defRPr>
            </a:pPr>
            <a:endParaRPr lang="fr-FR"/>
          </a:p>
        </c:txPr>
        <c:crossAx val="247784784"/>
        <c:crosses val="autoZero"/>
        <c:crossBetween val="between"/>
      </c:valAx>
      <c:serAx>
        <c:axId val="394859088"/>
        <c:scaling>
          <c:orientation val="minMax"/>
        </c:scaling>
        <c:delete val="0"/>
        <c:axPos val="b"/>
        <c:numFmt formatCode="General" sourceLinked="1"/>
        <c:majorTickMark val="out"/>
        <c:minorTickMark val="none"/>
        <c:tickLblPos val="low"/>
        <c:txPr>
          <a:bodyPr rot="0" vert="horz"/>
          <a:lstStyle/>
          <a:p>
            <a:pPr>
              <a:defRPr b="1">
                <a:solidFill>
                  <a:schemeClr val="tx2">
                    <a:lumMod val="75000"/>
                  </a:schemeClr>
                </a:solidFill>
              </a:defRPr>
            </a:pPr>
            <a:endParaRPr lang="fr-FR"/>
          </a:p>
        </c:txPr>
        <c:crossAx val="247785568"/>
        <c:crosses val="autoZero"/>
        <c:tickLblSkip val="1"/>
        <c:tickMarkSkip val="1"/>
      </c:ser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7" tint="0.59999389629810485"/>
  </sheetPr>
  <sheetViews>
    <sheetView zoomScale="97" workbookViewId="0"/>
  </sheetViews>
  <pageMargins left="0.78740157499999996" right="0.78740157499999996" top="0.984251969" bottom="0.984251969" header="0.4921259845" footer="0.492125984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19051</xdr:rowOff>
    </xdr:from>
    <xdr:to>
      <xdr:col>5</xdr:col>
      <xdr:colOff>1057275</xdr:colOff>
      <xdr:row>47</xdr:row>
      <xdr:rowOff>114300</xdr:rowOff>
    </xdr:to>
    <xdr:graphicFrame macro="">
      <xdr:nvGraphicFramePr>
        <xdr:cNvPr id="4100" name="Chart 4">
          <a:extLst>
            <a:ext uri="{FF2B5EF4-FFF2-40B4-BE49-F238E27FC236}">
              <a16:creationId xmlns:a16="http://schemas.microsoft.com/office/drawing/2014/main" id="{00000000-0008-0000-00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1057275</xdr:colOff>
      <xdr:row>48</xdr:row>
      <xdr:rowOff>28575</xdr:rowOff>
    </xdr:to>
    <xdr:graphicFrame macro="">
      <xdr:nvGraphicFramePr>
        <xdr:cNvPr id="5123" name="Chart 3">
          <a:extLst>
            <a:ext uri="{FF2B5EF4-FFF2-40B4-BE49-F238E27FC236}">
              <a16:creationId xmlns:a16="http://schemas.microsoft.com/office/drawing/2014/main" id="{00000000-0008-0000-0100-000003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1057275</xdr:colOff>
      <xdr:row>48</xdr:row>
      <xdr:rowOff>19050</xdr:rowOff>
    </xdr:to>
    <xdr:graphicFrame macro="">
      <xdr:nvGraphicFramePr>
        <xdr:cNvPr id="9219" name="Chart 3">
          <a:extLst>
            <a:ext uri="{FF2B5EF4-FFF2-40B4-BE49-F238E27FC236}">
              <a16:creationId xmlns:a16="http://schemas.microsoft.com/office/drawing/2014/main" id="{00000000-0008-0000-0200-000003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25</xdr:row>
      <xdr:rowOff>0</xdr:rowOff>
    </xdr:from>
    <xdr:to>
      <xdr:col>6</xdr:col>
      <xdr:colOff>9524</xdr:colOff>
      <xdr:row>48</xdr:row>
      <xdr:rowOff>9525</xdr:rowOff>
    </xdr:to>
    <xdr:graphicFrame macro="">
      <xdr:nvGraphicFramePr>
        <xdr:cNvPr id="10241" name="Chart 1">
          <a:extLst>
            <a:ext uri="{FF2B5EF4-FFF2-40B4-BE49-F238E27FC236}">
              <a16:creationId xmlns:a16="http://schemas.microsoft.com/office/drawing/2014/main" id="{00000000-0008-0000-03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0" y="0"/>
    <xdr:ext cx="9299149" cy="6078325"/>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F23" totalsRowShown="0" headerRowDxfId="16" dataDxfId="15">
  <tableColumns count="6">
    <tableColumn id="1" xr3:uid="{00000000-0010-0000-0000-000001000000}" name="Colonne1" dataDxfId="14"/>
    <tableColumn id="2" xr3:uid="{00000000-0010-0000-0000-000002000000}" name="TRIM.1" dataDxfId="13"/>
    <tableColumn id="3" xr3:uid="{00000000-0010-0000-0000-000003000000}" name="TRIM.2" dataDxfId="12"/>
    <tableColumn id="4" xr3:uid="{00000000-0010-0000-0000-000004000000}" name="TRIM.3" dataDxfId="11"/>
    <tableColumn id="5" xr3:uid="{00000000-0010-0000-0000-000005000000}" name="TRIM.4" dataDxfId="10"/>
    <tableColumn id="6" xr3:uid="{00000000-0010-0000-0000-000006000000}" name="TOTAL 2018" dataDxfId="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F24" totalsRowShown="0" headerRowDxfId="8" headerRowBorderDxfId="7" tableBorderDxfId="6">
  <tableColumns count="6">
    <tableColumn id="1" xr3:uid="{00000000-0010-0000-0100-000001000000}" name="Colonne1"/>
    <tableColumn id="2" xr3:uid="{00000000-0010-0000-0100-000002000000}" name="TRIM.1"/>
    <tableColumn id="3" xr3:uid="{00000000-0010-0000-0100-000003000000}" name="TRIM.2"/>
    <tableColumn id="4" xr3:uid="{00000000-0010-0000-0100-000004000000}" name="TRIM.3"/>
    <tableColumn id="5" xr3:uid="{00000000-0010-0000-0100-000005000000}" name="TRIM.4"/>
    <tableColumn id="6" xr3:uid="{00000000-0010-0000-0100-000006000000}" name="TOTAL 20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A1:F23" totalsRowShown="0" headerRowDxfId="5" headerRowBorderDxfId="4" tableBorderDxfId="3">
  <tableColumns count="6">
    <tableColumn id="1" xr3:uid="{00000000-0010-0000-0200-000001000000}" name="Colonne1"/>
    <tableColumn id="2" xr3:uid="{00000000-0010-0000-0200-000002000000}" name="TRIM.1"/>
    <tableColumn id="3" xr3:uid="{00000000-0010-0000-0200-000003000000}" name="TRIM.2"/>
    <tableColumn id="4" xr3:uid="{00000000-0010-0000-0200-000004000000}" name="TRIM.3"/>
    <tableColumn id="5" xr3:uid="{00000000-0010-0000-0200-000005000000}" name="TRIM.4"/>
    <tableColumn id="6" xr3:uid="{00000000-0010-0000-0200-000006000000}" name="TOTAL 20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A1:F23" totalsRowShown="0" headerRowDxfId="2" headerRowBorderDxfId="1" tableBorderDxfId="0">
  <tableColumns count="6">
    <tableColumn id="1" xr3:uid="{00000000-0010-0000-0300-000001000000}" name="Colonne1"/>
    <tableColumn id="2" xr3:uid="{00000000-0010-0000-0300-000002000000}" name="TRIM.1"/>
    <tableColumn id="3" xr3:uid="{00000000-0010-0000-0300-000003000000}" name="TRIM.2"/>
    <tableColumn id="4" xr3:uid="{00000000-0010-0000-0300-000004000000}" name="TRIM.3"/>
    <tableColumn id="5" xr3:uid="{00000000-0010-0000-0300-000005000000}" name="TRIM.4"/>
    <tableColumn id="6" xr3:uid="{00000000-0010-0000-0300-000006000000}" name="PREV. 2021"/>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pageSetUpPr fitToPage="1"/>
  </sheetPr>
  <dimension ref="A1:T23"/>
  <sheetViews>
    <sheetView tabSelected="1" workbookViewId="0">
      <selection activeCell="H7" sqref="H7"/>
    </sheetView>
  </sheetViews>
  <sheetFormatPr baseColWidth="10" defaultRowHeight="12" outlineLevelRow="2" outlineLevelCol="1"/>
  <cols>
    <col min="1" max="1" width="19.875" bestFit="1" customWidth="1"/>
    <col min="2" max="5" width="12.125" customWidth="1" outlineLevel="1"/>
    <col min="6" max="6" width="14.125" bestFit="1" customWidth="1"/>
  </cols>
  <sheetData>
    <row r="1" spans="1:20" s="5" customFormat="1" ht="15" customHeight="1">
      <c r="A1" s="7" t="s">
        <v>26</v>
      </c>
      <c r="B1" s="8" t="s">
        <v>0</v>
      </c>
      <c r="C1" s="8" t="s">
        <v>1</v>
      </c>
      <c r="D1" s="8" t="s">
        <v>2</v>
      </c>
      <c r="E1" s="8" t="s">
        <v>3</v>
      </c>
      <c r="F1" s="8" t="s">
        <v>27</v>
      </c>
      <c r="G1"/>
      <c r="H1"/>
      <c r="I1" s="3"/>
      <c r="J1" s="4"/>
      <c r="K1" s="3"/>
      <c r="L1" s="3"/>
      <c r="M1" s="3"/>
      <c r="N1" s="3"/>
      <c r="O1" s="3"/>
      <c r="P1" s="3"/>
      <c r="Q1" s="3"/>
      <c r="R1" s="3"/>
      <c r="S1" s="3"/>
      <c r="T1" s="3"/>
    </row>
    <row r="2" spans="1:20" ht="12" customHeight="1" outlineLevel="1">
      <c r="A2" s="6" t="s">
        <v>4</v>
      </c>
      <c r="B2" s="13">
        <v>184000</v>
      </c>
      <c r="C2" s="13">
        <v>190000</v>
      </c>
      <c r="D2" s="13">
        <v>223000</v>
      </c>
      <c r="E2" s="13">
        <v>267000</v>
      </c>
      <c r="F2" s="13">
        <f>SUM(B2:E2)</f>
        <v>864000</v>
      </c>
    </row>
    <row r="3" spans="1:20" ht="12" customHeight="1" outlineLevel="1">
      <c r="A3" s="6" t="s">
        <v>5</v>
      </c>
      <c r="B3" s="13">
        <v>149000</v>
      </c>
      <c r="C3" s="13">
        <v>171000</v>
      </c>
      <c r="D3" s="13">
        <v>172000</v>
      </c>
      <c r="E3" s="13">
        <v>169000</v>
      </c>
      <c r="F3" s="13">
        <f t="shared" ref="F3:F13" si="0">SUM(B3:E3)</f>
        <v>661000</v>
      </c>
    </row>
    <row r="4" spans="1:20" ht="12" customHeight="1" outlineLevel="1">
      <c r="A4" s="6" t="s">
        <v>6</v>
      </c>
      <c r="B4" s="13">
        <v>143000</v>
      </c>
      <c r="C4" s="13">
        <v>135000</v>
      </c>
      <c r="D4" s="13">
        <v>121000</v>
      </c>
      <c r="E4" s="13">
        <v>143000</v>
      </c>
      <c r="F4" s="13">
        <f t="shared" si="0"/>
        <v>542000</v>
      </c>
    </row>
    <row r="5" spans="1:20" ht="12" customHeight="1" outlineLevel="1" thickBot="1">
      <c r="A5" s="6" t="s">
        <v>7</v>
      </c>
      <c r="B5" s="13">
        <v>183000</v>
      </c>
      <c r="C5" s="13">
        <v>207000</v>
      </c>
      <c r="D5" s="13">
        <v>188000</v>
      </c>
      <c r="E5" s="13">
        <v>190000</v>
      </c>
      <c r="F5" s="13">
        <f t="shared" si="0"/>
        <v>768000</v>
      </c>
    </row>
    <row r="6" spans="1:20" ht="15.75" thickBot="1">
      <c r="A6" s="12" t="s">
        <v>8</v>
      </c>
      <c r="B6" s="14">
        <f>SUM(B2:B5)</f>
        <v>659000</v>
      </c>
      <c r="C6" s="14">
        <f>SUM(C2:C5)</f>
        <v>703000</v>
      </c>
      <c r="D6" s="14">
        <f>SUM(D2:D5)</f>
        <v>704000</v>
      </c>
      <c r="E6" s="14">
        <f>SUM(E2:E5)</f>
        <v>769000</v>
      </c>
      <c r="F6" s="14">
        <f t="shared" si="0"/>
        <v>2835000</v>
      </c>
    </row>
    <row r="7" spans="1:20" ht="12" customHeight="1" outlineLevel="2">
      <c r="A7" s="6" t="s">
        <v>9</v>
      </c>
      <c r="B7" s="13">
        <v>95000</v>
      </c>
      <c r="C7" s="13">
        <v>99000</v>
      </c>
      <c r="D7" s="13">
        <v>97500</v>
      </c>
      <c r="E7" s="13">
        <v>103000</v>
      </c>
      <c r="F7" s="13">
        <f t="shared" si="0"/>
        <v>394500</v>
      </c>
    </row>
    <row r="8" spans="1:20" ht="12" customHeight="1" outlineLevel="2">
      <c r="A8" s="6" t="s">
        <v>10</v>
      </c>
      <c r="B8" s="13">
        <v>47500</v>
      </c>
      <c r="C8" s="13">
        <v>49500</v>
      </c>
      <c r="D8" s="13">
        <v>48000</v>
      </c>
      <c r="E8" s="13">
        <v>51500</v>
      </c>
      <c r="F8" s="13">
        <f t="shared" si="0"/>
        <v>196500</v>
      </c>
    </row>
    <row r="9" spans="1:20" ht="12" customHeight="1" outlineLevel="2">
      <c r="A9" s="6" t="s">
        <v>11</v>
      </c>
      <c r="B9" s="13">
        <v>67500</v>
      </c>
      <c r="C9" s="13">
        <v>69500</v>
      </c>
      <c r="D9" s="13">
        <v>68000</v>
      </c>
      <c r="E9" s="13">
        <v>71500</v>
      </c>
      <c r="F9" s="13">
        <f t="shared" si="0"/>
        <v>276500</v>
      </c>
    </row>
    <row r="10" spans="1:20" ht="12" customHeight="1" outlineLevel="2">
      <c r="A10" s="6" t="s">
        <v>12</v>
      </c>
      <c r="B10" s="13">
        <v>27500</v>
      </c>
      <c r="C10" s="13">
        <v>29500</v>
      </c>
      <c r="D10" s="13">
        <v>28000</v>
      </c>
      <c r="E10" s="13">
        <v>31500</v>
      </c>
      <c r="F10" s="13">
        <f t="shared" si="0"/>
        <v>116500</v>
      </c>
    </row>
    <row r="11" spans="1:20" ht="12" customHeight="1" outlineLevel="2">
      <c r="A11" s="6" t="s">
        <v>13</v>
      </c>
      <c r="B11" s="13">
        <v>3250</v>
      </c>
      <c r="C11" s="13">
        <v>4250</v>
      </c>
      <c r="D11" s="13">
        <v>4000</v>
      </c>
      <c r="E11" s="13">
        <v>5250</v>
      </c>
      <c r="F11" s="13">
        <f t="shared" si="0"/>
        <v>16750</v>
      </c>
    </row>
    <row r="12" spans="1:20" ht="15.75" outlineLevel="1" thickBot="1">
      <c r="A12" s="11" t="s">
        <v>14</v>
      </c>
      <c r="B12" s="15">
        <f>SUM(B7:B11)</f>
        <v>240750</v>
      </c>
      <c r="C12" s="15">
        <f>SUM(C7:C11)</f>
        <v>251750</v>
      </c>
      <c r="D12" s="15">
        <f>SUM(D7:D11)</f>
        <v>245500</v>
      </c>
      <c r="E12" s="15">
        <f>SUM(E7:E11)</f>
        <v>262750</v>
      </c>
      <c r="F12" s="15">
        <f t="shared" si="0"/>
        <v>1000750</v>
      </c>
    </row>
    <row r="13" spans="1:20" ht="12" customHeight="1" outlineLevel="2">
      <c r="A13" s="6" t="s">
        <v>15</v>
      </c>
      <c r="B13" s="13">
        <v>75000</v>
      </c>
      <c r="C13" s="13">
        <v>75000</v>
      </c>
      <c r="D13" s="13">
        <v>75000</v>
      </c>
      <c r="E13" s="13">
        <v>75000</v>
      </c>
      <c r="F13" s="13">
        <f t="shared" si="0"/>
        <v>300000</v>
      </c>
    </row>
    <row r="14" spans="1:20" ht="12" customHeight="1" outlineLevel="2">
      <c r="A14" s="6" t="s">
        <v>16</v>
      </c>
      <c r="B14" s="13">
        <v>35000</v>
      </c>
      <c r="C14" s="13">
        <v>37500</v>
      </c>
      <c r="D14" s="13">
        <v>38000</v>
      </c>
      <c r="E14" s="13">
        <v>40000</v>
      </c>
      <c r="F14" s="13">
        <f t="shared" ref="F14:F22" si="1">SUM(B14:E14)</f>
        <v>150500</v>
      </c>
    </row>
    <row r="15" spans="1:20" ht="12" customHeight="1" outlineLevel="2">
      <c r="A15" s="6" t="s">
        <v>17</v>
      </c>
      <c r="B15" s="13">
        <v>100000</v>
      </c>
      <c r="C15" s="13">
        <v>100000</v>
      </c>
      <c r="D15" s="13">
        <v>100000</v>
      </c>
      <c r="E15" s="13">
        <v>100000</v>
      </c>
      <c r="F15" s="13">
        <f t="shared" si="1"/>
        <v>400000</v>
      </c>
    </row>
    <row r="16" spans="1:20" ht="15.75" outlineLevel="1" thickBot="1">
      <c r="A16" s="11" t="s">
        <v>18</v>
      </c>
      <c r="B16" s="15">
        <f>SUM(B13:B15)</f>
        <v>210000</v>
      </c>
      <c r="C16" s="15">
        <f>SUM(C13:C15)</f>
        <v>212500</v>
      </c>
      <c r="D16" s="15">
        <f>SUM(D13:D15)</f>
        <v>213000</v>
      </c>
      <c r="E16" s="15">
        <f>SUM(E13:E15)</f>
        <v>215000</v>
      </c>
      <c r="F16" s="15">
        <f t="shared" si="1"/>
        <v>850500</v>
      </c>
    </row>
    <row r="17" spans="1:6" ht="15.75" thickBot="1">
      <c r="A17" s="12" t="s">
        <v>19</v>
      </c>
      <c r="B17" s="14">
        <f>B6-B12-B16</f>
        <v>208250</v>
      </c>
      <c r="C17" s="14">
        <f>C6-C12-C16</f>
        <v>238750</v>
      </c>
      <c r="D17" s="14">
        <f>D6-D12-D16</f>
        <v>245500</v>
      </c>
      <c r="E17" s="14">
        <f>E6-E12-E16</f>
        <v>291250</v>
      </c>
      <c r="F17" s="14">
        <f t="shared" si="1"/>
        <v>983750</v>
      </c>
    </row>
    <row r="18" spans="1:6" ht="12" customHeight="1" outlineLevel="2">
      <c r="A18" s="6" t="s">
        <v>20</v>
      </c>
      <c r="B18" s="13">
        <v>120000</v>
      </c>
      <c r="C18" s="13">
        <v>120000</v>
      </c>
      <c r="D18" s="13">
        <v>120000</v>
      </c>
      <c r="E18" s="13">
        <v>120000</v>
      </c>
      <c r="F18" s="13">
        <f t="shared" si="1"/>
        <v>480000</v>
      </c>
    </row>
    <row r="19" spans="1:6" ht="12" customHeight="1" outlineLevel="2">
      <c r="A19" s="6" t="s">
        <v>21</v>
      </c>
      <c r="B19" s="13">
        <v>25000</v>
      </c>
      <c r="C19" s="13">
        <v>25000</v>
      </c>
      <c r="D19" s="13">
        <v>25000</v>
      </c>
      <c r="E19" s="13">
        <v>25000</v>
      </c>
      <c r="F19" s="13">
        <f t="shared" si="1"/>
        <v>100000</v>
      </c>
    </row>
    <row r="20" spans="1:6" ht="12" customHeight="1" outlineLevel="2">
      <c r="A20" s="6" t="s">
        <v>22</v>
      </c>
      <c r="B20" s="13">
        <v>50000</v>
      </c>
      <c r="C20" s="13">
        <v>50000</v>
      </c>
      <c r="D20" s="13">
        <v>50000</v>
      </c>
      <c r="E20" s="13">
        <v>50000</v>
      </c>
      <c r="F20" s="13">
        <f t="shared" si="1"/>
        <v>200000</v>
      </c>
    </row>
    <row r="21" spans="1:6" ht="15.75" outlineLevel="1" thickBot="1">
      <c r="A21" s="11" t="s">
        <v>23</v>
      </c>
      <c r="B21" s="15">
        <f>SUM(B18:B20)</f>
        <v>195000</v>
      </c>
      <c r="C21" s="15">
        <f>SUM(C18:C20)</f>
        <v>195000</v>
      </c>
      <c r="D21" s="15">
        <f>SUM(D18:D20)</f>
        <v>195000</v>
      </c>
      <c r="E21" s="15">
        <f>SUM(E18:E20)</f>
        <v>195000</v>
      </c>
      <c r="F21" s="15">
        <f t="shared" si="1"/>
        <v>780000</v>
      </c>
    </row>
    <row r="22" spans="1:6" ht="15.75" thickBot="1">
      <c r="A22" s="12" t="s">
        <v>24</v>
      </c>
      <c r="B22" s="14">
        <f>B17-B21</f>
        <v>13250</v>
      </c>
      <c r="C22" s="14">
        <f>C17-C21</f>
        <v>43750</v>
      </c>
      <c r="D22" s="14">
        <f>D17-D21</f>
        <v>50500</v>
      </c>
      <c r="E22" s="14">
        <f>E17-E21</f>
        <v>96250</v>
      </c>
      <c r="F22" s="14">
        <f t="shared" si="1"/>
        <v>203750</v>
      </c>
    </row>
    <row r="23" spans="1:6" ht="12" customHeight="1">
      <c r="A23" s="9" t="s">
        <v>25</v>
      </c>
      <c r="B23" s="10">
        <f>B22/B6</f>
        <v>2.0106221547799695E-2</v>
      </c>
      <c r="C23" s="10">
        <f>C22/C6</f>
        <v>6.2233285917496446E-2</v>
      </c>
      <c r="D23" s="10">
        <f>D22/D6</f>
        <v>7.1732954545454544E-2</v>
      </c>
      <c r="E23" s="10">
        <f>E22/E6</f>
        <v>0.1251625487646294</v>
      </c>
      <c r="F23" s="10">
        <f>F22/F6</f>
        <v>7.1869488536155199E-2</v>
      </c>
    </row>
  </sheetData>
  <phoneticPr fontId="0" type="noConversion"/>
  <pageMargins left="0.78740157480314965" right="0.78740157480314965" top="0.98425196850393704" bottom="0.98425196850393704" header="0.51181102362204722" footer="0.51181102362204722"/>
  <pageSetup paperSize="9" scale="83" orientation="portrait" horizontalDpi="360" verticalDpi="360" r:id="rId1"/>
  <headerFooter alignWithMargins="0"/>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IV24"/>
  <sheetViews>
    <sheetView workbookViewId="0">
      <selection activeCell="G35" sqref="G35"/>
    </sheetView>
  </sheetViews>
  <sheetFormatPr baseColWidth="10" defaultRowHeight="12" outlineLevelRow="2" outlineLevelCol="1"/>
  <cols>
    <col min="1" max="1" width="19.875" bestFit="1" customWidth="1"/>
    <col min="2" max="5" width="12.125" customWidth="1" outlineLevel="1"/>
    <col min="6" max="6" width="14.125" bestFit="1" customWidth="1"/>
  </cols>
  <sheetData>
    <row r="1" spans="1:256" s="5" customFormat="1" ht="17.25" customHeight="1">
      <c r="A1" s="21" t="s">
        <v>26</v>
      </c>
      <c r="B1" s="20" t="s">
        <v>0</v>
      </c>
      <c r="C1" s="20" t="s">
        <v>1</v>
      </c>
      <c r="D1" s="20" t="s">
        <v>2</v>
      </c>
      <c r="E1" s="20" t="s">
        <v>3</v>
      </c>
      <c r="F1" s="20" t="s">
        <v>28</v>
      </c>
      <c r="G1"/>
      <c r="H1"/>
      <c r="I1" s="3"/>
      <c r="J1" s="4"/>
      <c r="K1" s="3"/>
      <c r="L1" s="3"/>
      <c r="M1" s="3"/>
      <c r="N1" s="3"/>
      <c r="O1" s="3"/>
      <c r="P1" s="3"/>
      <c r="Q1" s="3"/>
      <c r="R1" s="3"/>
      <c r="S1" s="3"/>
      <c r="T1" s="3"/>
    </row>
    <row r="2" spans="1:256" ht="12.75" outlineLevel="1">
      <c r="A2" s="6" t="s">
        <v>4</v>
      </c>
      <c r="B2" s="13">
        <v>209000</v>
      </c>
      <c r="C2" s="13">
        <v>215000</v>
      </c>
      <c r="D2" s="13">
        <v>248000</v>
      </c>
      <c r="E2" s="13">
        <v>192000</v>
      </c>
      <c r="F2" s="13">
        <f>SUM(B2:E2)</f>
        <v>864000</v>
      </c>
    </row>
    <row r="3" spans="1:256" ht="12.75" outlineLevel="1">
      <c r="A3" s="6" t="s">
        <v>5</v>
      </c>
      <c r="B3" s="13">
        <v>174000</v>
      </c>
      <c r="C3" s="13">
        <v>196000</v>
      </c>
      <c r="D3" s="13">
        <v>197000</v>
      </c>
      <c r="E3" s="13">
        <v>182000</v>
      </c>
      <c r="F3" s="13">
        <f t="shared" ref="F3:F22" si="0">SUM(B3:E3)</f>
        <v>749000</v>
      </c>
    </row>
    <row r="4" spans="1:256" ht="12.75" outlineLevel="1">
      <c r="A4" s="6" t="s">
        <v>6</v>
      </c>
      <c r="B4" s="13">
        <v>168000</v>
      </c>
      <c r="C4" s="13">
        <v>160000</v>
      </c>
      <c r="D4" s="13">
        <v>146000</v>
      </c>
      <c r="E4" s="13">
        <v>168000</v>
      </c>
      <c r="F4" s="13">
        <f t="shared" si="0"/>
        <v>642000</v>
      </c>
    </row>
    <row r="5" spans="1:256" ht="13.5" outlineLevel="1" thickBot="1">
      <c r="A5" s="6" t="s">
        <v>7</v>
      </c>
      <c r="B5" s="13">
        <v>208000</v>
      </c>
      <c r="C5" s="13">
        <v>232000</v>
      </c>
      <c r="D5" s="13">
        <v>213000</v>
      </c>
      <c r="E5" s="13">
        <v>215000</v>
      </c>
      <c r="F5" s="13">
        <f t="shared" si="0"/>
        <v>868000</v>
      </c>
    </row>
    <row r="6" spans="1:256" ht="15.75" thickBot="1">
      <c r="A6" s="12" t="s">
        <v>8</v>
      </c>
      <c r="B6" s="14">
        <f>SUM(B2:B5)</f>
        <v>759000</v>
      </c>
      <c r="C6" s="14">
        <f>SUM(C2:C5)</f>
        <v>803000</v>
      </c>
      <c r="D6" s="14">
        <f>SUM(D2:D5)</f>
        <v>804000</v>
      </c>
      <c r="E6" s="14">
        <f>SUM(E2:E5)</f>
        <v>757000</v>
      </c>
      <c r="F6" s="14">
        <f t="shared" si="0"/>
        <v>3123000</v>
      </c>
      <c r="G6" s="1"/>
      <c r="H6" s="2"/>
      <c r="I6" s="2"/>
      <c r="J6" s="2"/>
      <c r="K6" s="2"/>
      <c r="L6" s="2"/>
      <c r="M6" s="1"/>
      <c r="N6" s="2"/>
      <c r="O6" s="2"/>
      <c r="P6" s="2"/>
      <c r="Q6" s="2"/>
      <c r="R6" s="2"/>
      <c r="S6" s="1"/>
      <c r="T6" s="2"/>
      <c r="U6" s="2"/>
      <c r="V6" s="2"/>
      <c r="W6" s="2"/>
      <c r="X6" s="2"/>
      <c r="Y6" s="1"/>
      <c r="Z6" s="2"/>
      <c r="AA6" s="2"/>
      <c r="AB6" s="2"/>
      <c r="AC6" s="2"/>
      <c r="AD6" s="2"/>
      <c r="AE6" s="1"/>
      <c r="AF6" s="2"/>
      <c r="AG6" s="2"/>
      <c r="AH6" s="2"/>
      <c r="AI6" s="2"/>
      <c r="AJ6" s="2"/>
      <c r="AK6" s="1"/>
      <c r="AL6" s="2"/>
      <c r="AM6" s="2"/>
      <c r="AN6" s="2"/>
      <c r="AO6" s="2"/>
      <c r="AP6" s="2"/>
      <c r="AQ6" s="1"/>
      <c r="AR6" s="2"/>
      <c r="AS6" s="2"/>
      <c r="AT6" s="2"/>
      <c r="AU6" s="2"/>
      <c r="AV6" s="2"/>
      <c r="AW6" s="1"/>
      <c r="AX6" s="2"/>
      <c r="AY6" s="2"/>
      <c r="AZ6" s="2"/>
      <c r="BA6" s="2"/>
      <c r="BB6" s="2"/>
      <c r="BC6" s="1"/>
      <c r="BD6" s="2"/>
      <c r="BE6" s="2"/>
      <c r="BF6" s="2"/>
      <c r="BG6" s="2"/>
      <c r="BH6" s="2"/>
      <c r="BI6" s="1"/>
      <c r="BJ6" s="2"/>
      <c r="BK6" s="2"/>
      <c r="BL6" s="2"/>
      <c r="BM6" s="2"/>
      <c r="BN6" s="2"/>
      <c r="BO6" s="1"/>
      <c r="BP6" s="2"/>
      <c r="BQ6" s="2"/>
      <c r="BR6" s="2"/>
      <c r="BS6" s="2"/>
      <c r="BT6" s="2"/>
      <c r="BU6" s="1"/>
      <c r="BV6" s="2"/>
      <c r="BW6" s="2"/>
      <c r="BX6" s="2"/>
      <c r="BY6" s="2"/>
      <c r="BZ6" s="2"/>
      <c r="CA6" s="1"/>
      <c r="CB6" s="2"/>
      <c r="CC6" s="2"/>
      <c r="CD6" s="2"/>
      <c r="CE6" s="2"/>
      <c r="CF6" s="2"/>
      <c r="CG6" s="1"/>
      <c r="CH6" s="2"/>
      <c r="CI6" s="2"/>
      <c r="CJ6" s="2"/>
      <c r="CK6" s="2"/>
      <c r="CL6" s="2"/>
      <c r="CM6" s="1"/>
      <c r="CN6" s="2"/>
      <c r="CO6" s="2"/>
      <c r="CP6" s="2"/>
      <c r="CQ6" s="2"/>
      <c r="CR6" s="2"/>
      <c r="CS6" s="1"/>
      <c r="CT6" s="2"/>
      <c r="CU6" s="2"/>
      <c r="CV6" s="2"/>
      <c r="CW6" s="2"/>
      <c r="CX6" s="2"/>
      <c r="CY6" s="1"/>
      <c r="CZ6" s="2"/>
      <c r="DA6" s="2"/>
      <c r="DB6" s="2"/>
      <c r="DC6" s="2"/>
      <c r="DD6" s="2"/>
      <c r="DE6" s="1"/>
      <c r="DF6" s="2"/>
      <c r="DG6" s="2"/>
      <c r="DH6" s="2"/>
      <c r="DI6" s="2"/>
      <c r="DJ6" s="2"/>
      <c r="DK6" s="1"/>
      <c r="DL6" s="2"/>
      <c r="DM6" s="2"/>
      <c r="DN6" s="2"/>
      <c r="DO6" s="2"/>
      <c r="DP6" s="2"/>
      <c r="DQ6" s="1"/>
      <c r="DR6" s="2"/>
      <c r="DS6" s="2"/>
      <c r="DT6" s="2"/>
      <c r="DU6" s="2"/>
      <c r="DV6" s="2"/>
      <c r="DW6" s="1"/>
      <c r="DX6" s="2"/>
      <c r="DY6" s="2"/>
      <c r="DZ6" s="2"/>
      <c r="EA6" s="2"/>
      <c r="EB6" s="2"/>
      <c r="EC6" s="1"/>
      <c r="ED6" s="2"/>
      <c r="EE6" s="2"/>
      <c r="EF6" s="2"/>
      <c r="EG6" s="2"/>
      <c r="EH6" s="2"/>
      <c r="EI6" s="1"/>
      <c r="EJ6" s="2"/>
      <c r="EK6" s="2"/>
      <c r="EL6" s="2"/>
      <c r="EM6" s="2"/>
      <c r="EN6" s="2"/>
      <c r="EO6" s="1"/>
      <c r="EP6" s="2"/>
      <c r="EQ6" s="2"/>
      <c r="ER6" s="2"/>
      <c r="ES6" s="2"/>
      <c r="ET6" s="2"/>
      <c r="EU6" s="1"/>
      <c r="EV6" s="2"/>
      <c r="EW6" s="2"/>
      <c r="EX6" s="2"/>
      <c r="EY6" s="2"/>
      <c r="EZ6" s="2"/>
      <c r="FA6" s="1"/>
      <c r="FB6" s="2"/>
      <c r="FC6" s="2"/>
      <c r="FD6" s="2"/>
      <c r="FE6" s="2"/>
      <c r="FF6" s="2"/>
      <c r="FG6" s="1"/>
      <c r="FH6" s="2"/>
      <c r="FI6" s="2"/>
      <c r="FJ6" s="2"/>
      <c r="FK6" s="2"/>
      <c r="FL6" s="2"/>
      <c r="FM6" s="1"/>
      <c r="FN6" s="2"/>
      <c r="FO6" s="2"/>
      <c r="FP6" s="2"/>
      <c r="FQ6" s="2"/>
      <c r="FR6" s="2"/>
      <c r="FS6" s="1"/>
      <c r="FT6" s="2"/>
      <c r="FU6" s="2"/>
      <c r="FV6" s="2"/>
      <c r="FW6" s="2"/>
      <c r="FX6" s="2"/>
      <c r="FY6" s="1"/>
      <c r="FZ6" s="2"/>
      <c r="GA6" s="2"/>
      <c r="GB6" s="2"/>
      <c r="GC6" s="2"/>
      <c r="GD6" s="2"/>
      <c r="GE6" s="1"/>
      <c r="GF6" s="2"/>
      <c r="GG6" s="2"/>
      <c r="GH6" s="2"/>
      <c r="GI6" s="2"/>
      <c r="GJ6" s="2"/>
      <c r="GK6" s="1"/>
      <c r="GL6" s="2"/>
      <c r="GM6" s="2"/>
      <c r="GN6" s="2"/>
      <c r="GO6" s="2"/>
      <c r="GP6" s="2"/>
      <c r="GQ6" s="1"/>
      <c r="GR6" s="2"/>
      <c r="GS6" s="2"/>
      <c r="GT6" s="2"/>
      <c r="GU6" s="2"/>
      <c r="GV6" s="2"/>
      <c r="GW6" s="1"/>
      <c r="GX6" s="2"/>
      <c r="GY6" s="2"/>
      <c r="GZ6" s="2"/>
      <c r="HA6" s="2"/>
      <c r="HB6" s="2"/>
      <c r="HC6" s="1"/>
      <c r="HD6" s="2"/>
      <c r="HE6" s="2"/>
      <c r="HF6" s="2"/>
      <c r="HG6" s="2"/>
      <c r="HH6" s="2"/>
      <c r="HI6" s="1"/>
      <c r="HJ6" s="2"/>
      <c r="HK6" s="2"/>
      <c r="HL6" s="2"/>
      <c r="HM6" s="2"/>
      <c r="HN6" s="2"/>
      <c r="HO6" s="1"/>
      <c r="HP6" s="2"/>
      <c r="HQ6" s="2"/>
      <c r="HR6" s="2"/>
      <c r="HS6" s="2"/>
      <c r="HT6" s="2"/>
      <c r="HU6" s="1"/>
      <c r="HV6" s="2"/>
      <c r="HW6" s="2"/>
      <c r="HX6" s="2"/>
      <c r="HY6" s="2"/>
      <c r="HZ6" s="2"/>
      <c r="IA6" s="1"/>
      <c r="IB6" s="2"/>
      <c r="IC6" s="2"/>
      <c r="ID6" s="2"/>
      <c r="IE6" s="2"/>
      <c r="IF6" s="2"/>
      <c r="IG6" s="1"/>
      <c r="IH6" s="2"/>
      <c r="II6" s="2"/>
      <c r="IJ6" s="2"/>
      <c r="IK6" s="2"/>
      <c r="IL6" s="2"/>
      <c r="IM6" s="1"/>
      <c r="IN6" s="2"/>
      <c r="IO6" s="2"/>
      <c r="IP6" s="2"/>
      <c r="IQ6" s="2"/>
      <c r="IR6" s="2"/>
      <c r="IS6" s="1"/>
      <c r="IT6" s="2"/>
      <c r="IU6" s="2"/>
      <c r="IV6" s="2"/>
    </row>
    <row r="7" spans="1:256" ht="12.75" outlineLevel="2">
      <c r="A7" s="6" t="s">
        <v>9</v>
      </c>
      <c r="B7" s="13">
        <v>102000</v>
      </c>
      <c r="C7" s="13">
        <v>106000</v>
      </c>
      <c r="D7" s="13">
        <v>104500</v>
      </c>
      <c r="E7" s="13">
        <v>110000</v>
      </c>
      <c r="F7" s="13">
        <f t="shared" si="0"/>
        <v>422500</v>
      </c>
    </row>
    <row r="8" spans="1:256" ht="12.75" outlineLevel="2">
      <c r="A8" s="6" t="s">
        <v>10</v>
      </c>
      <c r="B8" s="13">
        <v>51000</v>
      </c>
      <c r="C8" s="13">
        <v>53000</v>
      </c>
      <c r="D8" s="13">
        <v>52250</v>
      </c>
      <c r="E8" s="13">
        <v>55000</v>
      </c>
      <c r="F8" s="13">
        <f t="shared" si="0"/>
        <v>211250</v>
      </c>
    </row>
    <row r="9" spans="1:256" ht="12.75" outlineLevel="2">
      <c r="A9" s="6" t="s">
        <v>11</v>
      </c>
      <c r="B9" s="13">
        <v>71000</v>
      </c>
      <c r="C9" s="13">
        <v>73000</v>
      </c>
      <c r="D9" s="13">
        <v>72250</v>
      </c>
      <c r="E9" s="13">
        <v>75500</v>
      </c>
      <c r="F9" s="13">
        <f t="shared" si="0"/>
        <v>291750</v>
      </c>
    </row>
    <row r="10" spans="1:256" ht="12.75" outlineLevel="2">
      <c r="A10" s="6" t="s">
        <v>12</v>
      </c>
      <c r="B10" s="13">
        <v>31000</v>
      </c>
      <c r="C10" s="13">
        <v>33000</v>
      </c>
      <c r="D10" s="13">
        <v>32250</v>
      </c>
      <c r="E10" s="13">
        <v>35500</v>
      </c>
      <c r="F10" s="13">
        <f t="shared" si="0"/>
        <v>131750</v>
      </c>
    </row>
    <row r="11" spans="1:256" ht="12.75" outlineLevel="2">
      <c r="A11" s="6" t="s">
        <v>13</v>
      </c>
      <c r="B11" s="13">
        <v>5000</v>
      </c>
      <c r="C11" s="13">
        <v>5500</v>
      </c>
      <c r="D11" s="13">
        <v>5450</v>
      </c>
      <c r="E11" s="13">
        <v>5750</v>
      </c>
      <c r="F11" s="13">
        <f t="shared" si="0"/>
        <v>21700</v>
      </c>
    </row>
    <row r="12" spans="1:256" ht="15.75" outlineLevel="1" thickBot="1">
      <c r="A12" s="11" t="s">
        <v>14</v>
      </c>
      <c r="B12" s="15">
        <f>SUM(B7:B11)</f>
        <v>260000</v>
      </c>
      <c r="C12" s="15">
        <f>SUM(C7:C11)</f>
        <v>270500</v>
      </c>
      <c r="D12" s="15">
        <f>SUM(D7:D11)</f>
        <v>266700</v>
      </c>
      <c r="E12" s="15">
        <f>SUM(E7:E11)</f>
        <v>281750</v>
      </c>
      <c r="F12" s="15">
        <f t="shared" si="0"/>
        <v>1078950</v>
      </c>
    </row>
    <row r="13" spans="1:256" ht="12.75" outlineLevel="2">
      <c r="A13" s="6" t="s">
        <v>15</v>
      </c>
      <c r="B13" s="13">
        <v>90000</v>
      </c>
      <c r="C13" s="13">
        <v>90000</v>
      </c>
      <c r="D13" s="13">
        <v>90000</v>
      </c>
      <c r="E13" s="13">
        <v>90000</v>
      </c>
      <c r="F13" s="13">
        <f t="shared" si="0"/>
        <v>360000</v>
      </c>
    </row>
    <row r="14" spans="1:256" ht="12.75" outlineLevel="2">
      <c r="A14" s="6" t="s">
        <v>16</v>
      </c>
      <c r="B14" s="13">
        <v>39000</v>
      </c>
      <c r="C14" s="13">
        <v>51000</v>
      </c>
      <c r="D14" s="13">
        <v>52000</v>
      </c>
      <c r="E14" s="13">
        <v>45000</v>
      </c>
      <c r="F14" s="13">
        <f t="shared" si="0"/>
        <v>187000</v>
      </c>
    </row>
    <row r="15" spans="1:256" ht="12.75" outlineLevel="2">
      <c r="A15" s="6" t="s">
        <v>17</v>
      </c>
      <c r="B15" s="13">
        <v>115000</v>
      </c>
      <c r="C15" s="13">
        <v>115000</v>
      </c>
      <c r="D15" s="13">
        <v>115000</v>
      </c>
      <c r="E15" s="13">
        <v>115000</v>
      </c>
      <c r="F15" s="13">
        <f t="shared" si="0"/>
        <v>460000</v>
      </c>
    </row>
    <row r="16" spans="1:256" ht="15.75" outlineLevel="1" thickBot="1">
      <c r="A16" s="11" t="s">
        <v>18</v>
      </c>
      <c r="B16" s="15">
        <f>SUM(B13:B15)</f>
        <v>244000</v>
      </c>
      <c r="C16" s="15">
        <f>SUM(C13:C15)</f>
        <v>256000</v>
      </c>
      <c r="D16" s="15">
        <f>SUM(D13:D15)</f>
        <v>257000</v>
      </c>
      <c r="E16" s="15">
        <f>SUM(E13:E15)</f>
        <v>250000</v>
      </c>
      <c r="F16" s="15">
        <f t="shared" si="0"/>
        <v>1007000</v>
      </c>
    </row>
    <row r="17" spans="1:256" ht="15.75" thickBot="1">
      <c r="A17" s="12" t="s">
        <v>19</v>
      </c>
      <c r="B17" s="14">
        <f>B6-B12-B16</f>
        <v>255000</v>
      </c>
      <c r="C17" s="14">
        <f>C6-C12-C16</f>
        <v>276500</v>
      </c>
      <c r="D17" s="14">
        <f>D6-D12-D16</f>
        <v>280300</v>
      </c>
      <c r="E17" s="14">
        <f>E6-E12-E16</f>
        <v>225250</v>
      </c>
      <c r="F17" s="14">
        <f t="shared" si="0"/>
        <v>1037050</v>
      </c>
    </row>
    <row r="18" spans="1:256" ht="12.75" outlineLevel="2">
      <c r="A18" s="6" t="s">
        <v>20</v>
      </c>
      <c r="B18" s="13">
        <v>135000</v>
      </c>
      <c r="C18" s="13">
        <v>135000</v>
      </c>
      <c r="D18" s="13">
        <v>135000</v>
      </c>
      <c r="E18" s="13">
        <v>135000</v>
      </c>
      <c r="F18" s="13">
        <f t="shared" si="0"/>
        <v>540000</v>
      </c>
    </row>
    <row r="19" spans="1:256" ht="12.75" outlineLevel="2">
      <c r="A19" s="6" t="s">
        <v>21</v>
      </c>
      <c r="B19" s="13">
        <v>30000</v>
      </c>
      <c r="C19" s="13">
        <v>30000</v>
      </c>
      <c r="D19" s="13">
        <v>30000</v>
      </c>
      <c r="E19" s="13">
        <v>30000</v>
      </c>
      <c r="F19" s="13">
        <f t="shared" si="0"/>
        <v>120000</v>
      </c>
    </row>
    <row r="20" spans="1:256" ht="12.75" outlineLevel="2">
      <c r="A20" s="6" t="s">
        <v>22</v>
      </c>
      <c r="B20" s="13">
        <v>55000</v>
      </c>
      <c r="C20" s="13">
        <v>55000</v>
      </c>
      <c r="D20" s="13">
        <v>55000</v>
      </c>
      <c r="E20" s="13">
        <v>55000</v>
      </c>
      <c r="F20" s="13">
        <f t="shared" si="0"/>
        <v>220000</v>
      </c>
    </row>
    <row r="21" spans="1:256" ht="15.75" outlineLevel="1" thickBot="1">
      <c r="A21" s="11" t="s">
        <v>23</v>
      </c>
      <c r="B21" s="15">
        <f>SUM(B18:B20)</f>
        <v>220000</v>
      </c>
      <c r="C21" s="15">
        <f>SUM(C18:C20)</f>
        <v>220000</v>
      </c>
      <c r="D21" s="15">
        <f>SUM(D18:D20)</f>
        <v>220000</v>
      </c>
      <c r="E21" s="15">
        <f>SUM(E18:E20)</f>
        <v>220000</v>
      </c>
      <c r="F21" s="15">
        <f t="shared" si="0"/>
        <v>880000</v>
      </c>
    </row>
    <row r="22" spans="1:256" ht="15.75" thickBot="1">
      <c r="A22" s="12" t="s">
        <v>24</v>
      </c>
      <c r="B22" s="14">
        <f>B17-B21</f>
        <v>35000</v>
      </c>
      <c r="C22" s="14">
        <f>C17-C21</f>
        <v>56500</v>
      </c>
      <c r="D22" s="14">
        <f>D17-D21</f>
        <v>60300</v>
      </c>
      <c r="E22" s="14">
        <f>E17-E21</f>
        <v>5250</v>
      </c>
      <c r="F22" s="14">
        <f t="shared" si="0"/>
        <v>157050</v>
      </c>
      <c r="G22" s="1"/>
      <c r="H22" s="2"/>
      <c r="I22" s="2"/>
      <c r="J22" s="2"/>
      <c r="K22" s="2"/>
      <c r="L22" s="2"/>
      <c r="M22" s="1"/>
      <c r="N22" s="2"/>
      <c r="O22" s="2"/>
      <c r="P22" s="2"/>
      <c r="Q22" s="2"/>
      <c r="R22" s="2"/>
      <c r="S22" s="1"/>
      <c r="T22" s="2"/>
      <c r="U22" s="2"/>
      <c r="V22" s="2"/>
      <c r="W22" s="2"/>
      <c r="X22" s="2"/>
      <c r="Y22" s="1"/>
      <c r="Z22" s="2"/>
      <c r="AA22" s="2"/>
      <c r="AB22" s="2"/>
      <c r="AC22" s="2"/>
      <c r="AD22" s="2"/>
      <c r="AE22" s="1"/>
      <c r="AF22" s="2"/>
      <c r="AG22" s="2"/>
      <c r="AH22" s="2"/>
      <c r="AI22" s="2"/>
      <c r="AJ22" s="2"/>
      <c r="AK22" s="1"/>
      <c r="AL22" s="2"/>
      <c r="AM22" s="2"/>
      <c r="AN22" s="2"/>
      <c r="AO22" s="2"/>
      <c r="AP22" s="2"/>
      <c r="AQ22" s="1"/>
      <c r="AR22" s="2"/>
      <c r="AS22" s="2"/>
      <c r="AT22" s="2"/>
      <c r="AU22" s="2"/>
      <c r="AV22" s="2"/>
      <c r="AW22" s="1"/>
      <c r="AX22" s="2"/>
      <c r="AY22" s="2"/>
      <c r="AZ22" s="2"/>
      <c r="BA22" s="2"/>
      <c r="BB22" s="2"/>
      <c r="BC22" s="1"/>
      <c r="BD22" s="2"/>
      <c r="BE22" s="2"/>
      <c r="BF22" s="2"/>
      <c r="BG22" s="2"/>
      <c r="BH22" s="2"/>
      <c r="BI22" s="1"/>
      <c r="BJ22" s="2"/>
      <c r="BK22" s="2"/>
      <c r="BL22" s="2"/>
      <c r="BM22" s="2"/>
      <c r="BN22" s="2"/>
      <c r="BO22" s="1"/>
      <c r="BP22" s="2"/>
      <c r="BQ22" s="2"/>
      <c r="BR22" s="2"/>
      <c r="BS22" s="2"/>
      <c r="BT22" s="2"/>
      <c r="BU22" s="1"/>
      <c r="BV22" s="2"/>
      <c r="BW22" s="2"/>
      <c r="BX22" s="2"/>
      <c r="BY22" s="2"/>
      <c r="BZ22" s="2"/>
      <c r="CA22" s="1"/>
      <c r="CB22" s="2"/>
      <c r="CC22" s="2"/>
      <c r="CD22" s="2"/>
      <c r="CE22" s="2"/>
      <c r="CF22" s="2"/>
      <c r="CG22" s="1"/>
      <c r="CH22" s="2"/>
      <c r="CI22" s="2"/>
      <c r="CJ22" s="2"/>
      <c r="CK22" s="2"/>
      <c r="CL22" s="2"/>
      <c r="CM22" s="1"/>
      <c r="CN22" s="2"/>
      <c r="CO22" s="2"/>
      <c r="CP22" s="2"/>
      <c r="CQ22" s="2"/>
      <c r="CR22" s="2"/>
      <c r="CS22" s="1"/>
      <c r="CT22" s="2"/>
      <c r="CU22" s="2"/>
      <c r="CV22" s="2"/>
      <c r="CW22" s="2"/>
      <c r="CX22" s="2"/>
      <c r="CY22" s="1"/>
      <c r="CZ22" s="2"/>
      <c r="DA22" s="2"/>
      <c r="DB22" s="2"/>
      <c r="DC22" s="2"/>
      <c r="DD22" s="2"/>
      <c r="DE22" s="1"/>
      <c r="DF22" s="2"/>
      <c r="DG22" s="2"/>
      <c r="DH22" s="2"/>
      <c r="DI22" s="2"/>
      <c r="DJ22" s="2"/>
      <c r="DK22" s="1"/>
      <c r="DL22" s="2"/>
      <c r="DM22" s="2"/>
      <c r="DN22" s="2"/>
      <c r="DO22" s="2"/>
      <c r="DP22" s="2"/>
      <c r="DQ22" s="1"/>
      <c r="DR22" s="2"/>
      <c r="DS22" s="2"/>
      <c r="DT22" s="2"/>
      <c r="DU22" s="2"/>
      <c r="DV22" s="2"/>
      <c r="DW22" s="1"/>
      <c r="DX22" s="2"/>
      <c r="DY22" s="2"/>
      <c r="DZ22" s="2"/>
      <c r="EA22" s="2"/>
      <c r="EB22" s="2"/>
      <c r="EC22" s="1"/>
      <c r="ED22" s="2"/>
      <c r="EE22" s="2"/>
      <c r="EF22" s="2"/>
      <c r="EG22" s="2"/>
      <c r="EH22" s="2"/>
      <c r="EI22" s="1"/>
      <c r="EJ22" s="2"/>
      <c r="EK22" s="2"/>
      <c r="EL22" s="2"/>
      <c r="EM22" s="2"/>
      <c r="EN22" s="2"/>
      <c r="EO22" s="1"/>
      <c r="EP22" s="2"/>
      <c r="EQ22" s="2"/>
      <c r="ER22" s="2"/>
      <c r="ES22" s="2"/>
      <c r="ET22" s="2"/>
      <c r="EU22" s="1"/>
      <c r="EV22" s="2"/>
      <c r="EW22" s="2"/>
      <c r="EX22" s="2"/>
      <c r="EY22" s="2"/>
      <c r="EZ22" s="2"/>
      <c r="FA22" s="1"/>
      <c r="FB22" s="2"/>
      <c r="FC22" s="2"/>
      <c r="FD22" s="2"/>
      <c r="FE22" s="2"/>
      <c r="FF22" s="2"/>
      <c r="FG22" s="1"/>
      <c r="FH22" s="2"/>
      <c r="FI22" s="2"/>
      <c r="FJ22" s="2"/>
      <c r="FK22" s="2"/>
      <c r="FL22" s="2"/>
      <c r="FM22" s="1"/>
      <c r="FN22" s="2"/>
      <c r="FO22" s="2"/>
      <c r="FP22" s="2"/>
      <c r="FQ22" s="2"/>
      <c r="FR22" s="2"/>
      <c r="FS22" s="1"/>
      <c r="FT22" s="2"/>
      <c r="FU22" s="2"/>
      <c r="FV22" s="2"/>
      <c r="FW22" s="2"/>
      <c r="FX22" s="2"/>
      <c r="FY22" s="1"/>
      <c r="FZ22" s="2"/>
      <c r="GA22" s="2"/>
      <c r="GB22" s="2"/>
      <c r="GC22" s="2"/>
      <c r="GD22" s="2"/>
      <c r="GE22" s="1"/>
      <c r="GF22" s="2"/>
      <c r="GG22" s="2"/>
      <c r="GH22" s="2"/>
      <c r="GI22" s="2"/>
      <c r="GJ22" s="2"/>
      <c r="GK22" s="1"/>
      <c r="GL22" s="2"/>
      <c r="GM22" s="2"/>
      <c r="GN22" s="2"/>
      <c r="GO22" s="2"/>
      <c r="GP22" s="2"/>
      <c r="GQ22" s="1"/>
      <c r="GR22" s="2"/>
      <c r="GS22" s="2"/>
      <c r="GT22" s="2"/>
      <c r="GU22" s="2"/>
      <c r="GV22" s="2"/>
      <c r="GW22" s="1"/>
      <c r="GX22" s="2"/>
      <c r="GY22" s="2"/>
      <c r="GZ22" s="2"/>
      <c r="HA22" s="2"/>
      <c r="HB22" s="2"/>
      <c r="HC22" s="1"/>
      <c r="HD22" s="2"/>
      <c r="HE22" s="2"/>
      <c r="HF22" s="2"/>
      <c r="HG22" s="2"/>
      <c r="HH22" s="2"/>
      <c r="HI22" s="1"/>
      <c r="HJ22" s="2"/>
      <c r="HK22" s="2"/>
      <c r="HL22" s="2"/>
      <c r="HM22" s="2"/>
      <c r="HN22" s="2"/>
      <c r="HO22" s="1"/>
      <c r="HP22" s="2"/>
      <c r="HQ22" s="2"/>
      <c r="HR22" s="2"/>
      <c r="HS22" s="2"/>
      <c r="HT22" s="2"/>
      <c r="HU22" s="1"/>
      <c r="HV22" s="2"/>
      <c r="HW22" s="2"/>
      <c r="HX22" s="2"/>
      <c r="HY22" s="2"/>
      <c r="HZ22" s="2"/>
      <c r="IA22" s="1"/>
      <c r="IB22" s="2"/>
      <c r="IC22" s="2"/>
      <c r="ID22" s="2"/>
      <c r="IE22" s="2"/>
      <c r="IF22" s="2"/>
      <c r="IG22" s="1"/>
      <c r="IH22" s="2"/>
      <c r="II22" s="2"/>
      <c r="IJ22" s="2"/>
      <c r="IK22" s="2"/>
      <c r="IL22" s="2"/>
      <c r="IM22" s="1"/>
      <c r="IN22" s="2"/>
      <c r="IO22" s="2"/>
      <c r="IP22" s="2"/>
      <c r="IQ22" s="2"/>
      <c r="IR22" s="2"/>
      <c r="IS22" s="1"/>
      <c r="IT22" s="2"/>
      <c r="IU22" s="2"/>
      <c r="IV22" s="2"/>
    </row>
    <row r="23" spans="1:256" ht="14.25">
      <c r="A23" s="9" t="s">
        <v>25</v>
      </c>
      <c r="B23" s="10">
        <f>B22/B6</f>
        <v>4.61133069828722E-2</v>
      </c>
      <c r="C23" s="10">
        <f>C22/C6</f>
        <v>7.0361145703611461E-2</v>
      </c>
      <c r="D23" s="10">
        <f>D22/D6</f>
        <v>7.4999999999999997E-2</v>
      </c>
      <c r="E23" s="10">
        <f>E22/E6</f>
        <v>6.9352708058124171E-3</v>
      </c>
      <c r="F23" s="10">
        <f>F22/F6</f>
        <v>5.0288184438040347E-2</v>
      </c>
    </row>
    <row r="24" spans="1:256" ht="14.25">
      <c r="A24" s="18"/>
      <c r="B24" s="19"/>
      <c r="C24" s="19"/>
      <c r="D24" s="19"/>
      <c r="E24" s="19"/>
      <c r="F24" s="19"/>
    </row>
  </sheetData>
  <phoneticPr fontId="0" type="noConversion"/>
  <pageMargins left="0.78740157499999996" right="0.78740157499999996" top="0.984251969" bottom="0.984251969" header="0.4921259845" footer="0.4921259845"/>
  <pageSetup paperSize="9" scale="82" orientation="portrait" horizontalDpi="360" verticalDpi="360"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IV24"/>
  <sheetViews>
    <sheetView workbookViewId="0">
      <selection activeCell="I33" sqref="I33"/>
    </sheetView>
  </sheetViews>
  <sheetFormatPr baseColWidth="10" defaultRowHeight="12" outlineLevelRow="2" outlineLevelCol="1"/>
  <cols>
    <col min="1" max="1" width="19.875" bestFit="1" customWidth="1"/>
    <col min="2" max="5" width="12.125" customWidth="1" outlineLevel="1"/>
    <col min="6" max="6" width="14.125" bestFit="1" customWidth="1"/>
  </cols>
  <sheetData>
    <row r="1" spans="1:256" s="5" customFormat="1" ht="17.25" customHeight="1">
      <c r="A1" s="21" t="s">
        <v>26</v>
      </c>
      <c r="B1" s="20" t="s">
        <v>0</v>
      </c>
      <c r="C1" s="20" t="s">
        <v>1</v>
      </c>
      <c r="D1" s="20" t="s">
        <v>2</v>
      </c>
      <c r="E1" s="20" t="s">
        <v>3</v>
      </c>
      <c r="F1" s="20" t="s">
        <v>29</v>
      </c>
      <c r="G1"/>
      <c r="H1"/>
      <c r="I1" s="3"/>
      <c r="J1" s="4"/>
      <c r="K1" s="3"/>
      <c r="L1" s="3"/>
      <c r="M1" s="3"/>
      <c r="N1" s="3"/>
      <c r="O1" s="3"/>
      <c r="P1" s="3"/>
      <c r="Q1" s="3"/>
      <c r="R1" s="3"/>
      <c r="S1" s="3"/>
      <c r="T1" s="3"/>
    </row>
    <row r="2" spans="1:256" ht="12.75" outlineLevel="1">
      <c r="A2" s="6" t="s">
        <v>4</v>
      </c>
      <c r="B2" s="13">
        <v>234000</v>
      </c>
      <c r="C2" s="13">
        <v>240000</v>
      </c>
      <c r="D2" s="13">
        <v>273000</v>
      </c>
      <c r="E2" s="13">
        <v>317000</v>
      </c>
      <c r="F2" s="13">
        <f>SUM(B2:E2)</f>
        <v>1064000</v>
      </c>
    </row>
    <row r="3" spans="1:256" ht="12.75" outlineLevel="1">
      <c r="A3" s="6" t="s">
        <v>5</v>
      </c>
      <c r="B3" s="13">
        <v>199000</v>
      </c>
      <c r="C3" s="13">
        <v>221000</v>
      </c>
      <c r="D3" s="13">
        <v>222000</v>
      </c>
      <c r="E3" s="13">
        <v>219000</v>
      </c>
      <c r="F3" s="13">
        <f t="shared" ref="F3:F22" si="0">SUM(B3:E3)</f>
        <v>861000</v>
      </c>
    </row>
    <row r="4" spans="1:256" ht="12.75" outlineLevel="1">
      <c r="A4" s="6" t="s">
        <v>6</v>
      </c>
      <c r="B4" s="13">
        <v>193000</v>
      </c>
      <c r="C4" s="13">
        <v>185000</v>
      </c>
      <c r="D4" s="13">
        <v>171000</v>
      </c>
      <c r="E4" s="13">
        <v>193000</v>
      </c>
      <c r="F4" s="13">
        <f t="shared" si="0"/>
        <v>742000</v>
      </c>
    </row>
    <row r="5" spans="1:256" ht="13.5" outlineLevel="1" thickBot="1">
      <c r="A5" s="6" t="s">
        <v>7</v>
      </c>
      <c r="B5" s="13">
        <v>233000</v>
      </c>
      <c r="C5" s="13">
        <v>257000</v>
      </c>
      <c r="D5" s="13">
        <v>238000</v>
      </c>
      <c r="E5" s="13">
        <v>241000</v>
      </c>
      <c r="F5" s="13">
        <f t="shared" si="0"/>
        <v>969000</v>
      </c>
    </row>
    <row r="6" spans="1:256" ht="15.75" thickBot="1">
      <c r="A6" s="12" t="s">
        <v>8</v>
      </c>
      <c r="B6" s="14">
        <f>SUM(B2:B5)</f>
        <v>859000</v>
      </c>
      <c r="C6" s="14">
        <f>SUM(C2:C5)</f>
        <v>903000</v>
      </c>
      <c r="D6" s="14">
        <f>SUM(D2:D5)</f>
        <v>904000</v>
      </c>
      <c r="E6" s="14">
        <f>SUM(E2:E5)</f>
        <v>970000</v>
      </c>
      <c r="F6" s="14">
        <f t="shared" si="0"/>
        <v>3636000</v>
      </c>
      <c r="G6" s="1"/>
      <c r="H6" s="2"/>
      <c r="I6" s="2"/>
      <c r="J6" s="2"/>
      <c r="K6" s="2"/>
      <c r="L6" s="2"/>
      <c r="M6" s="1"/>
      <c r="N6" s="2"/>
      <c r="O6" s="2"/>
      <c r="P6" s="2"/>
      <c r="Q6" s="2"/>
      <c r="R6" s="2"/>
      <c r="S6" s="1"/>
      <c r="T6" s="2"/>
      <c r="U6" s="2"/>
      <c r="V6" s="2"/>
      <c r="W6" s="2"/>
      <c r="X6" s="2"/>
      <c r="Y6" s="1"/>
      <c r="Z6" s="2"/>
      <c r="AA6" s="2"/>
      <c r="AB6" s="2"/>
      <c r="AC6" s="2"/>
      <c r="AD6" s="2"/>
      <c r="AE6" s="1"/>
      <c r="AF6" s="2"/>
      <c r="AG6" s="2"/>
      <c r="AH6" s="2"/>
      <c r="AI6" s="2"/>
      <c r="AJ6" s="2"/>
      <c r="AK6" s="1"/>
      <c r="AL6" s="2"/>
      <c r="AM6" s="2"/>
      <c r="AN6" s="2"/>
      <c r="AO6" s="2"/>
      <c r="AP6" s="2"/>
      <c r="AQ6" s="1"/>
      <c r="AR6" s="2"/>
      <c r="AS6" s="2"/>
      <c r="AT6" s="2"/>
      <c r="AU6" s="2"/>
      <c r="AV6" s="2"/>
      <c r="AW6" s="1"/>
      <c r="AX6" s="2"/>
      <c r="AY6" s="2"/>
      <c r="AZ6" s="2"/>
      <c r="BA6" s="2"/>
      <c r="BB6" s="2"/>
      <c r="BC6" s="1"/>
      <c r="BD6" s="2"/>
      <c r="BE6" s="2"/>
      <c r="BF6" s="2"/>
      <c r="BG6" s="2"/>
      <c r="BH6" s="2"/>
      <c r="BI6" s="1"/>
      <c r="BJ6" s="2"/>
      <c r="BK6" s="2"/>
      <c r="BL6" s="2"/>
      <c r="BM6" s="2"/>
      <c r="BN6" s="2"/>
      <c r="BO6" s="1"/>
      <c r="BP6" s="2"/>
      <c r="BQ6" s="2"/>
      <c r="BR6" s="2"/>
      <c r="BS6" s="2"/>
      <c r="BT6" s="2"/>
      <c r="BU6" s="1"/>
      <c r="BV6" s="2"/>
      <c r="BW6" s="2"/>
      <c r="BX6" s="2"/>
      <c r="BY6" s="2"/>
      <c r="BZ6" s="2"/>
      <c r="CA6" s="1"/>
      <c r="CB6" s="2"/>
      <c r="CC6" s="2"/>
      <c r="CD6" s="2"/>
      <c r="CE6" s="2"/>
      <c r="CF6" s="2"/>
      <c r="CG6" s="1"/>
      <c r="CH6" s="2"/>
      <c r="CI6" s="2"/>
      <c r="CJ6" s="2"/>
      <c r="CK6" s="2"/>
      <c r="CL6" s="2"/>
      <c r="CM6" s="1"/>
      <c r="CN6" s="2"/>
      <c r="CO6" s="2"/>
      <c r="CP6" s="2"/>
      <c r="CQ6" s="2"/>
      <c r="CR6" s="2"/>
      <c r="CS6" s="1"/>
      <c r="CT6" s="2"/>
      <c r="CU6" s="2"/>
      <c r="CV6" s="2"/>
      <c r="CW6" s="2"/>
      <c r="CX6" s="2"/>
      <c r="CY6" s="1"/>
      <c r="CZ6" s="2"/>
      <c r="DA6" s="2"/>
      <c r="DB6" s="2"/>
      <c r="DC6" s="2"/>
      <c r="DD6" s="2"/>
      <c r="DE6" s="1"/>
      <c r="DF6" s="2"/>
      <c r="DG6" s="2"/>
      <c r="DH6" s="2"/>
      <c r="DI6" s="2"/>
      <c r="DJ6" s="2"/>
      <c r="DK6" s="1"/>
      <c r="DL6" s="2"/>
      <c r="DM6" s="2"/>
      <c r="DN6" s="2"/>
      <c r="DO6" s="2"/>
      <c r="DP6" s="2"/>
      <c r="DQ6" s="1"/>
      <c r="DR6" s="2"/>
      <c r="DS6" s="2"/>
      <c r="DT6" s="2"/>
      <c r="DU6" s="2"/>
      <c r="DV6" s="2"/>
      <c r="DW6" s="1"/>
      <c r="DX6" s="2"/>
      <c r="DY6" s="2"/>
      <c r="DZ6" s="2"/>
      <c r="EA6" s="2"/>
      <c r="EB6" s="2"/>
      <c r="EC6" s="1"/>
      <c r="ED6" s="2"/>
      <c r="EE6" s="2"/>
      <c r="EF6" s="2"/>
      <c r="EG6" s="2"/>
      <c r="EH6" s="2"/>
      <c r="EI6" s="1"/>
      <c r="EJ6" s="2"/>
      <c r="EK6" s="2"/>
      <c r="EL6" s="2"/>
      <c r="EM6" s="2"/>
      <c r="EN6" s="2"/>
      <c r="EO6" s="1"/>
      <c r="EP6" s="2"/>
      <c r="EQ6" s="2"/>
      <c r="ER6" s="2"/>
      <c r="ES6" s="2"/>
      <c r="ET6" s="2"/>
      <c r="EU6" s="1"/>
      <c r="EV6" s="2"/>
      <c r="EW6" s="2"/>
      <c r="EX6" s="2"/>
      <c r="EY6" s="2"/>
      <c r="EZ6" s="2"/>
      <c r="FA6" s="1"/>
      <c r="FB6" s="2"/>
      <c r="FC6" s="2"/>
      <c r="FD6" s="2"/>
      <c r="FE6" s="2"/>
      <c r="FF6" s="2"/>
      <c r="FG6" s="1"/>
      <c r="FH6" s="2"/>
      <c r="FI6" s="2"/>
      <c r="FJ6" s="2"/>
      <c r="FK6" s="2"/>
      <c r="FL6" s="2"/>
      <c r="FM6" s="1"/>
      <c r="FN6" s="2"/>
      <c r="FO6" s="2"/>
      <c r="FP6" s="2"/>
      <c r="FQ6" s="2"/>
      <c r="FR6" s="2"/>
      <c r="FS6" s="1"/>
      <c r="FT6" s="2"/>
      <c r="FU6" s="2"/>
      <c r="FV6" s="2"/>
      <c r="FW6" s="2"/>
      <c r="FX6" s="2"/>
      <c r="FY6" s="1"/>
      <c r="FZ6" s="2"/>
      <c r="GA6" s="2"/>
      <c r="GB6" s="2"/>
      <c r="GC6" s="2"/>
      <c r="GD6" s="2"/>
      <c r="GE6" s="1"/>
      <c r="GF6" s="2"/>
      <c r="GG6" s="2"/>
      <c r="GH6" s="2"/>
      <c r="GI6" s="2"/>
      <c r="GJ6" s="2"/>
      <c r="GK6" s="1"/>
      <c r="GL6" s="2"/>
      <c r="GM6" s="2"/>
      <c r="GN6" s="2"/>
      <c r="GO6" s="2"/>
      <c r="GP6" s="2"/>
      <c r="GQ6" s="1"/>
      <c r="GR6" s="2"/>
      <c r="GS6" s="2"/>
      <c r="GT6" s="2"/>
      <c r="GU6" s="2"/>
      <c r="GV6" s="2"/>
      <c r="GW6" s="1"/>
      <c r="GX6" s="2"/>
      <c r="GY6" s="2"/>
      <c r="GZ6" s="2"/>
      <c r="HA6" s="2"/>
      <c r="HB6" s="2"/>
      <c r="HC6" s="1"/>
      <c r="HD6" s="2"/>
      <c r="HE6" s="2"/>
      <c r="HF6" s="2"/>
      <c r="HG6" s="2"/>
      <c r="HH6" s="2"/>
      <c r="HI6" s="1"/>
      <c r="HJ6" s="2"/>
      <c r="HK6" s="2"/>
      <c r="HL6" s="2"/>
      <c r="HM6" s="2"/>
      <c r="HN6" s="2"/>
      <c r="HO6" s="1"/>
      <c r="HP6" s="2"/>
      <c r="HQ6" s="2"/>
      <c r="HR6" s="2"/>
      <c r="HS6" s="2"/>
      <c r="HT6" s="2"/>
      <c r="HU6" s="1"/>
      <c r="HV6" s="2"/>
      <c r="HW6" s="2"/>
      <c r="HX6" s="2"/>
      <c r="HY6" s="2"/>
      <c r="HZ6" s="2"/>
      <c r="IA6" s="1"/>
      <c r="IB6" s="2"/>
      <c r="IC6" s="2"/>
      <c r="ID6" s="2"/>
      <c r="IE6" s="2"/>
      <c r="IF6" s="2"/>
      <c r="IG6" s="1"/>
      <c r="IH6" s="2"/>
      <c r="II6" s="2"/>
      <c r="IJ6" s="2"/>
      <c r="IK6" s="2"/>
      <c r="IL6" s="2"/>
      <c r="IM6" s="1"/>
      <c r="IN6" s="2"/>
      <c r="IO6" s="2"/>
      <c r="IP6" s="2"/>
      <c r="IQ6" s="2"/>
      <c r="IR6" s="2"/>
      <c r="IS6" s="1"/>
      <c r="IT6" s="2"/>
      <c r="IU6" s="2"/>
      <c r="IV6" s="2"/>
    </row>
    <row r="7" spans="1:256" ht="12.75" outlineLevel="2">
      <c r="A7" s="6" t="s">
        <v>9</v>
      </c>
      <c r="B7" s="13">
        <v>113000</v>
      </c>
      <c r="C7" s="13">
        <v>117000</v>
      </c>
      <c r="D7" s="13">
        <v>115500</v>
      </c>
      <c r="E7" s="13">
        <v>121000</v>
      </c>
      <c r="F7" s="13">
        <f t="shared" si="0"/>
        <v>466500</v>
      </c>
    </row>
    <row r="8" spans="1:256" ht="12.75" outlineLevel="2">
      <c r="A8" s="6" t="s">
        <v>10</v>
      </c>
      <c r="B8" s="13">
        <v>56500</v>
      </c>
      <c r="C8" s="13">
        <v>58500</v>
      </c>
      <c r="D8" s="13">
        <v>57750</v>
      </c>
      <c r="E8" s="13">
        <v>60500</v>
      </c>
      <c r="F8" s="13">
        <f t="shared" si="0"/>
        <v>233250</v>
      </c>
    </row>
    <row r="9" spans="1:256" ht="12.75" outlineLevel="2">
      <c r="A9" s="6" t="s">
        <v>11</v>
      </c>
      <c r="B9" s="13">
        <v>76500</v>
      </c>
      <c r="C9" s="13">
        <v>78500</v>
      </c>
      <c r="D9" s="13">
        <v>77750</v>
      </c>
      <c r="E9" s="13">
        <v>80500</v>
      </c>
      <c r="F9" s="13">
        <f t="shared" si="0"/>
        <v>313250</v>
      </c>
    </row>
    <row r="10" spans="1:256" ht="12.75" outlineLevel="2">
      <c r="A10" s="6" t="s">
        <v>12</v>
      </c>
      <c r="B10" s="13">
        <v>36500</v>
      </c>
      <c r="C10" s="13">
        <v>38500</v>
      </c>
      <c r="D10" s="13">
        <v>37750</v>
      </c>
      <c r="E10" s="13">
        <v>40500</v>
      </c>
      <c r="F10" s="13">
        <f t="shared" si="0"/>
        <v>153250</v>
      </c>
    </row>
    <row r="11" spans="1:256" ht="12.75" outlineLevel="2">
      <c r="A11" s="6" t="s">
        <v>13</v>
      </c>
      <c r="B11" s="13">
        <v>6250</v>
      </c>
      <c r="C11" s="13">
        <v>6750</v>
      </c>
      <c r="D11" s="13">
        <v>6500</v>
      </c>
      <c r="E11" s="13">
        <v>7500</v>
      </c>
      <c r="F11" s="13">
        <f t="shared" si="0"/>
        <v>27000</v>
      </c>
    </row>
    <row r="12" spans="1:256" ht="15.75" outlineLevel="1" thickBot="1">
      <c r="A12" s="11" t="s">
        <v>14</v>
      </c>
      <c r="B12" s="15">
        <f>SUM(B7:B11)</f>
        <v>288750</v>
      </c>
      <c r="C12" s="15">
        <f>SUM(C7:C11)</f>
        <v>299250</v>
      </c>
      <c r="D12" s="15">
        <f>SUM(D7:D11)</f>
        <v>295250</v>
      </c>
      <c r="E12" s="15">
        <f>SUM(E7:E11)</f>
        <v>310000</v>
      </c>
      <c r="F12" s="15">
        <f t="shared" si="0"/>
        <v>1193250</v>
      </c>
    </row>
    <row r="13" spans="1:256" ht="12.75" outlineLevel="2">
      <c r="A13" s="6" t="s">
        <v>15</v>
      </c>
      <c r="B13" s="13">
        <v>115000</v>
      </c>
      <c r="C13" s="13">
        <v>115000</v>
      </c>
      <c r="D13" s="13">
        <v>115000</v>
      </c>
      <c r="E13" s="13">
        <v>115000</v>
      </c>
      <c r="F13" s="13">
        <f t="shared" si="0"/>
        <v>460000</v>
      </c>
    </row>
    <row r="14" spans="1:256" ht="12.75" outlineLevel="2">
      <c r="A14" s="6" t="s">
        <v>16</v>
      </c>
      <c r="B14" s="13">
        <v>60000</v>
      </c>
      <c r="C14" s="13">
        <v>67500</v>
      </c>
      <c r="D14" s="13">
        <v>68000</v>
      </c>
      <c r="E14" s="13">
        <v>75000</v>
      </c>
      <c r="F14" s="13">
        <f t="shared" si="0"/>
        <v>270500</v>
      </c>
    </row>
    <row r="15" spans="1:256" ht="12.75" outlineLevel="2">
      <c r="A15" s="6" t="s">
        <v>17</v>
      </c>
      <c r="B15" s="13">
        <v>135000</v>
      </c>
      <c r="C15" s="13">
        <v>135000</v>
      </c>
      <c r="D15" s="13">
        <v>135000</v>
      </c>
      <c r="E15" s="13">
        <v>135000</v>
      </c>
      <c r="F15" s="13">
        <f t="shared" si="0"/>
        <v>540000</v>
      </c>
    </row>
    <row r="16" spans="1:256" ht="15.75" outlineLevel="1" thickBot="1">
      <c r="A16" s="11" t="s">
        <v>18</v>
      </c>
      <c r="B16" s="15">
        <f>SUM(B13:B15)</f>
        <v>310000</v>
      </c>
      <c r="C16" s="15">
        <f>SUM(C13:C15)</f>
        <v>317500</v>
      </c>
      <c r="D16" s="15">
        <f>SUM(D13:D15)</f>
        <v>318000</v>
      </c>
      <c r="E16" s="15">
        <f>SUM(E13:E15)</f>
        <v>325000</v>
      </c>
      <c r="F16" s="15">
        <f t="shared" si="0"/>
        <v>1270500</v>
      </c>
    </row>
    <row r="17" spans="1:256" ht="15.75" thickBot="1">
      <c r="A17" s="12" t="s">
        <v>19</v>
      </c>
      <c r="B17" s="14">
        <f>B6-B12-B16</f>
        <v>260250</v>
      </c>
      <c r="C17" s="14">
        <f>C6-C12-C16</f>
        <v>286250</v>
      </c>
      <c r="D17" s="14">
        <f>D6-D12-D16</f>
        <v>290750</v>
      </c>
      <c r="E17" s="14">
        <f>E6-E12-E16</f>
        <v>335000</v>
      </c>
      <c r="F17" s="14">
        <f t="shared" si="0"/>
        <v>1172250</v>
      </c>
    </row>
    <row r="18" spans="1:256" ht="12.75" outlineLevel="2">
      <c r="A18" s="6" t="s">
        <v>20</v>
      </c>
      <c r="B18" s="13">
        <v>150000</v>
      </c>
      <c r="C18" s="13">
        <v>150000</v>
      </c>
      <c r="D18" s="13">
        <v>150000</v>
      </c>
      <c r="E18" s="13">
        <v>150000</v>
      </c>
      <c r="F18" s="13">
        <f t="shared" si="0"/>
        <v>600000</v>
      </c>
    </row>
    <row r="19" spans="1:256" ht="12.75" outlineLevel="2">
      <c r="A19" s="6" t="s">
        <v>21</v>
      </c>
      <c r="B19" s="13">
        <v>50000</v>
      </c>
      <c r="C19" s="13">
        <v>50000</v>
      </c>
      <c r="D19" s="13">
        <v>50000</v>
      </c>
      <c r="E19" s="13">
        <v>50000</v>
      </c>
      <c r="F19" s="13">
        <f t="shared" si="0"/>
        <v>200000</v>
      </c>
    </row>
    <row r="20" spans="1:256" ht="12.75" outlineLevel="2">
      <c r="A20" s="6" t="s">
        <v>22</v>
      </c>
      <c r="B20" s="13">
        <v>45000</v>
      </c>
      <c r="C20" s="13">
        <v>45000</v>
      </c>
      <c r="D20" s="13">
        <v>45000</v>
      </c>
      <c r="E20" s="13">
        <v>45000</v>
      </c>
      <c r="F20" s="13">
        <f t="shared" si="0"/>
        <v>180000</v>
      </c>
    </row>
    <row r="21" spans="1:256" ht="15.75" outlineLevel="1" thickBot="1">
      <c r="A21" s="11" t="s">
        <v>23</v>
      </c>
      <c r="B21" s="15">
        <f>SUM(B18:B20)</f>
        <v>245000</v>
      </c>
      <c r="C21" s="15">
        <f>SUM(C18:C20)</f>
        <v>245000</v>
      </c>
      <c r="D21" s="15">
        <f>SUM(D18:D20)</f>
        <v>245000</v>
      </c>
      <c r="E21" s="15">
        <f>SUM(E18:E20)</f>
        <v>245000</v>
      </c>
      <c r="F21" s="15">
        <f t="shared" si="0"/>
        <v>980000</v>
      </c>
    </row>
    <row r="22" spans="1:256" ht="15.75" thickBot="1">
      <c r="A22" s="12" t="s">
        <v>24</v>
      </c>
      <c r="B22" s="14">
        <f>B17-B21</f>
        <v>15250</v>
      </c>
      <c r="C22" s="14">
        <f>C17-C21</f>
        <v>41250</v>
      </c>
      <c r="D22" s="14">
        <f>D17-D21</f>
        <v>45750</v>
      </c>
      <c r="E22" s="14">
        <f>E17-E21</f>
        <v>90000</v>
      </c>
      <c r="F22" s="14">
        <f t="shared" si="0"/>
        <v>192250</v>
      </c>
      <c r="G22" s="1"/>
      <c r="H22" s="2"/>
      <c r="I22" s="2"/>
      <c r="J22" s="2"/>
      <c r="K22" s="2"/>
      <c r="L22" s="2"/>
      <c r="M22" s="1"/>
      <c r="N22" s="2"/>
      <c r="O22" s="2"/>
      <c r="P22" s="2"/>
      <c r="Q22" s="2"/>
      <c r="R22" s="2"/>
      <c r="S22" s="1"/>
      <c r="T22" s="2"/>
      <c r="U22" s="2"/>
      <c r="V22" s="2"/>
      <c r="W22" s="2"/>
      <c r="X22" s="2"/>
      <c r="Y22" s="1"/>
      <c r="Z22" s="2"/>
      <c r="AA22" s="2"/>
      <c r="AB22" s="2"/>
      <c r="AC22" s="2"/>
      <c r="AD22" s="2"/>
      <c r="AE22" s="1"/>
      <c r="AF22" s="2"/>
      <c r="AG22" s="2"/>
      <c r="AH22" s="2"/>
      <c r="AI22" s="2"/>
      <c r="AJ22" s="2"/>
      <c r="AK22" s="1"/>
      <c r="AL22" s="2"/>
      <c r="AM22" s="2"/>
      <c r="AN22" s="2"/>
      <c r="AO22" s="2"/>
      <c r="AP22" s="2"/>
      <c r="AQ22" s="1"/>
      <c r="AR22" s="2"/>
      <c r="AS22" s="2"/>
      <c r="AT22" s="2"/>
      <c r="AU22" s="2"/>
      <c r="AV22" s="2"/>
      <c r="AW22" s="1"/>
      <c r="AX22" s="2"/>
      <c r="AY22" s="2"/>
      <c r="AZ22" s="2"/>
      <c r="BA22" s="2"/>
      <c r="BB22" s="2"/>
      <c r="BC22" s="1"/>
      <c r="BD22" s="2"/>
      <c r="BE22" s="2"/>
      <c r="BF22" s="2"/>
      <c r="BG22" s="2"/>
      <c r="BH22" s="2"/>
      <c r="BI22" s="1"/>
      <c r="BJ22" s="2"/>
      <c r="BK22" s="2"/>
      <c r="BL22" s="2"/>
      <c r="BM22" s="2"/>
      <c r="BN22" s="2"/>
      <c r="BO22" s="1"/>
      <c r="BP22" s="2"/>
      <c r="BQ22" s="2"/>
      <c r="BR22" s="2"/>
      <c r="BS22" s="2"/>
      <c r="BT22" s="2"/>
      <c r="BU22" s="1"/>
      <c r="BV22" s="2"/>
      <c r="BW22" s="2"/>
      <c r="BX22" s="2"/>
      <c r="BY22" s="2"/>
      <c r="BZ22" s="2"/>
      <c r="CA22" s="1"/>
      <c r="CB22" s="2"/>
      <c r="CC22" s="2"/>
      <c r="CD22" s="2"/>
      <c r="CE22" s="2"/>
      <c r="CF22" s="2"/>
      <c r="CG22" s="1"/>
      <c r="CH22" s="2"/>
      <c r="CI22" s="2"/>
      <c r="CJ22" s="2"/>
      <c r="CK22" s="2"/>
      <c r="CL22" s="2"/>
      <c r="CM22" s="1"/>
      <c r="CN22" s="2"/>
      <c r="CO22" s="2"/>
      <c r="CP22" s="2"/>
      <c r="CQ22" s="2"/>
      <c r="CR22" s="2"/>
      <c r="CS22" s="1"/>
      <c r="CT22" s="2"/>
      <c r="CU22" s="2"/>
      <c r="CV22" s="2"/>
      <c r="CW22" s="2"/>
      <c r="CX22" s="2"/>
      <c r="CY22" s="1"/>
      <c r="CZ22" s="2"/>
      <c r="DA22" s="2"/>
      <c r="DB22" s="2"/>
      <c r="DC22" s="2"/>
      <c r="DD22" s="2"/>
      <c r="DE22" s="1"/>
      <c r="DF22" s="2"/>
      <c r="DG22" s="2"/>
      <c r="DH22" s="2"/>
      <c r="DI22" s="2"/>
      <c r="DJ22" s="2"/>
      <c r="DK22" s="1"/>
      <c r="DL22" s="2"/>
      <c r="DM22" s="2"/>
      <c r="DN22" s="2"/>
      <c r="DO22" s="2"/>
      <c r="DP22" s="2"/>
      <c r="DQ22" s="1"/>
      <c r="DR22" s="2"/>
      <c r="DS22" s="2"/>
      <c r="DT22" s="2"/>
      <c r="DU22" s="2"/>
      <c r="DV22" s="2"/>
      <c r="DW22" s="1"/>
      <c r="DX22" s="2"/>
      <c r="DY22" s="2"/>
      <c r="DZ22" s="2"/>
      <c r="EA22" s="2"/>
      <c r="EB22" s="2"/>
      <c r="EC22" s="1"/>
      <c r="ED22" s="2"/>
      <c r="EE22" s="2"/>
      <c r="EF22" s="2"/>
      <c r="EG22" s="2"/>
      <c r="EH22" s="2"/>
      <c r="EI22" s="1"/>
      <c r="EJ22" s="2"/>
      <c r="EK22" s="2"/>
      <c r="EL22" s="2"/>
      <c r="EM22" s="2"/>
      <c r="EN22" s="2"/>
      <c r="EO22" s="1"/>
      <c r="EP22" s="2"/>
      <c r="EQ22" s="2"/>
      <c r="ER22" s="2"/>
      <c r="ES22" s="2"/>
      <c r="ET22" s="2"/>
      <c r="EU22" s="1"/>
      <c r="EV22" s="2"/>
      <c r="EW22" s="2"/>
      <c r="EX22" s="2"/>
      <c r="EY22" s="2"/>
      <c r="EZ22" s="2"/>
      <c r="FA22" s="1"/>
      <c r="FB22" s="2"/>
      <c r="FC22" s="2"/>
      <c r="FD22" s="2"/>
      <c r="FE22" s="2"/>
      <c r="FF22" s="2"/>
      <c r="FG22" s="1"/>
      <c r="FH22" s="2"/>
      <c r="FI22" s="2"/>
      <c r="FJ22" s="2"/>
      <c r="FK22" s="2"/>
      <c r="FL22" s="2"/>
      <c r="FM22" s="1"/>
      <c r="FN22" s="2"/>
      <c r="FO22" s="2"/>
      <c r="FP22" s="2"/>
      <c r="FQ22" s="2"/>
      <c r="FR22" s="2"/>
      <c r="FS22" s="1"/>
      <c r="FT22" s="2"/>
      <c r="FU22" s="2"/>
      <c r="FV22" s="2"/>
      <c r="FW22" s="2"/>
      <c r="FX22" s="2"/>
      <c r="FY22" s="1"/>
      <c r="FZ22" s="2"/>
      <c r="GA22" s="2"/>
      <c r="GB22" s="2"/>
      <c r="GC22" s="2"/>
      <c r="GD22" s="2"/>
      <c r="GE22" s="1"/>
      <c r="GF22" s="2"/>
      <c r="GG22" s="2"/>
      <c r="GH22" s="2"/>
      <c r="GI22" s="2"/>
      <c r="GJ22" s="2"/>
      <c r="GK22" s="1"/>
      <c r="GL22" s="2"/>
      <c r="GM22" s="2"/>
      <c r="GN22" s="2"/>
      <c r="GO22" s="2"/>
      <c r="GP22" s="2"/>
      <c r="GQ22" s="1"/>
      <c r="GR22" s="2"/>
      <c r="GS22" s="2"/>
      <c r="GT22" s="2"/>
      <c r="GU22" s="2"/>
      <c r="GV22" s="2"/>
      <c r="GW22" s="1"/>
      <c r="GX22" s="2"/>
      <c r="GY22" s="2"/>
      <c r="GZ22" s="2"/>
      <c r="HA22" s="2"/>
      <c r="HB22" s="2"/>
      <c r="HC22" s="1"/>
      <c r="HD22" s="2"/>
      <c r="HE22" s="2"/>
      <c r="HF22" s="2"/>
      <c r="HG22" s="2"/>
      <c r="HH22" s="2"/>
      <c r="HI22" s="1"/>
      <c r="HJ22" s="2"/>
      <c r="HK22" s="2"/>
      <c r="HL22" s="2"/>
      <c r="HM22" s="2"/>
      <c r="HN22" s="2"/>
      <c r="HO22" s="1"/>
      <c r="HP22" s="2"/>
      <c r="HQ22" s="2"/>
      <c r="HR22" s="2"/>
      <c r="HS22" s="2"/>
      <c r="HT22" s="2"/>
      <c r="HU22" s="1"/>
      <c r="HV22" s="2"/>
      <c r="HW22" s="2"/>
      <c r="HX22" s="2"/>
      <c r="HY22" s="2"/>
      <c r="HZ22" s="2"/>
      <c r="IA22" s="1"/>
      <c r="IB22" s="2"/>
      <c r="IC22" s="2"/>
      <c r="ID22" s="2"/>
      <c r="IE22" s="2"/>
      <c r="IF22" s="2"/>
      <c r="IG22" s="1"/>
      <c r="IH22" s="2"/>
      <c r="II22" s="2"/>
      <c r="IJ22" s="2"/>
      <c r="IK22" s="2"/>
      <c r="IL22" s="2"/>
      <c r="IM22" s="1"/>
      <c r="IN22" s="2"/>
      <c r="IO22" s="2"/>
      <c r="IP22" s="2"/>
      <c r="IQ22" s="2"/>
      <c r="IR22" s="2"/>
      <c r="IS22" s="1"/>
      <c r="IT22" s="2"/>
      <c r="IU22" s="2"/>
      <c r="IV22" s="2"/>
    </row>
    <row r="23" spans="1:256" ht="14.25">
      <c r="A23" s="9" t="s">
        <v>25</v>
      </c>
      <c r="B23" s="10">
        <f>B22/B6</f>
        <v>1.7753201396973225E-2</v>
      </c>
      <c r="C23" s="10">
        <f>C22/C6</f>
        <v>4.5681063122923589E-2</v>
      </c>
      <c r="D23" s="10">
        <f>D22/D6</f>
        <v>5.060840707964602E-2</v>
      </c>
      <c r="E23" s="10">
        <f>E22/E6</f>
        <v>9.2783505154639179E-2</v>
      </c>
      <c r="F23" s="10">
        <f>F22/F6</f>
        <v>5.2874037403740373E-2</v>
      </c>
    </row>
    <row r="24" spans="1:256" ht="14.25">
      <c r="A24" s="16"/>
      <c r="B24" s="17"/>
      <c r="C24" s="17"/>
      <c r="D24" s="17"/>
      <c r="E24" s="17"/>
      <c r="F24" s="17"/>
    </row>
  </sheetData>
  <phoneticPr fontId="0" type="noConversion"/>
  <pageMargins left="0.78740157499999996" right="0.78740157499999996" top="0.984251969" bottom="0.984251969" header="0.4921259845" footer="0.4921259845"/>
  <headerFooter alignWithMargins="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IV24"/>
  <sheetViews>
    <sheetView workbookViewId="0">
      <selection activeCell="H32" sqref="H32"/>
    </sheetView>
  </sheetViews>
  <sheetFormatPr baseColWidth="10" defaultRowHeight="12" outlineLevelRow="2" outlineLevelCol="1"/>
  <cols>
    <col min="1" max="1" width="19.875" bestFit="1" customWidth="1"/>
    <col min="2" max="5" width="12.125" customWidth="1" outlineLevel="1"/>
    <col min="6" max="6" width="14.125" bestFit="1" customWidth="1"/>
  </cols>
  <sheetData>
    <row r="1" spans="1:256" s="5" customFormat="1" ht="17.25" customHeight="1">
      <c r="A1" s="21" t="s">
        <v>26</v>
      </c>
      <c r="B1" s="20" t="s">
        <v>0</v>
      </c>
      <c r="C1" s="20" t="s">
        <v>1</v>
      </c>
      <c r="D1" s="20" t="s">
        <v>2</v>
      </c>
      <c r="E1" s="20" t="s">
        <v>3</v>
      </c>
      <c r="F1" s="20" t="s">
        <v>30</v>
      </c>
      <c r="G1"/>
      <c r="H1"/>
      <c r="I1" s="3"/>
      <c r="J1" s="4"/>
      <c r="K1" s="3"/>
      <c r="L1" s="3"/>
      <c r="M1" s="3"/>
      <c r="N1" s="3"/>
      <c r="O1" s="3"/>
      <c r="P1" s="3"/>
      <c r="Q1" s="3"/>
      <c r="R1" s="3"/>
      <c r="S1" s="3"/>
      <c r="T1" s="3"/>
    </row>
    <row r="2" spans="1:256" ht="12.75" outlineLevel="1">
      <c r="A2" s="6" t="s">
        <v>4</v>
      </c>
      <c r="B2" s="13">
        <f>'2020'!B2*(1+(('2019'!B2-'2018'!B2)/'2018'!B2+('2020'!B2-'2019'!B2)/'2019'!B2)/2)</f>
        <v>263891.95444143959</v>
      </c>
      <c r="C2" s="13">
        <f>'2020'!C2*(1+(('2019'!C2-'2018'!C2)/'2018'!C2+('2020'!C2-'2019'!C2)/'2019'!C2)/2)</f>
        <v>269742.96205630357</v>
      </c>
      <c r="D2" s="13">
        <f>'2020'!D2*(1+(('2019'!D2-'2018'!D2)/'2018'!D2+('2020'!D2-'2019'!D2)/'2019'!D2)/2)</f>
        <v>302062.7712281209</v>
      </c>
      <c r="E2" s="13">
        <f>'2020'!E2*(1+(('2019'!E2-'2018'!E2)/'2018'!E2+('2020'!E2-'2019'!E2)/'2019'!E2)/2)</f>
        <v>375667.63225655427</v>
      </c>
      <c r="F2" s="13">
        <f>SUM(B2:E2)</f>
        <v>1211365.3199824183</v>
      </c>
    </row>
    <row r="3" spans="1:256" ht="12.75" outlineLevel="1">
      <c r="A3" s="6" t="s">
        <v>5</v>
      </c>
      <c r="B3" s="13">
        <f>'2020'!B3*(1+(('2019'!B3-'2018'!B3)/'2018'!B3+('2020'!B3-'2019'!B3)/'2019'!B3)/2)</f>
        <v>229990.60788397747</v>
      </c>
      <c r="C3" s="13">
        <f>'2020'!C3*(1+(('2019'!C3-'2018'!C3)/'2018'!C3+('2020'!C3-'2019'!C3)/'2019'!C3)/2)</f>
        <v>251249.35851533597</v>
      </c>
      <c r="D3" s="13">
        <f>'2020'!D3*(1+(('2019'!D3-'2018'!D3)/'2018'!D3+('2020'!D3-'2019'!D3)/'2019'!D3)/2)</f>
        <v>252220.0153464762</v>
      </c>
      <c r="E3" s="13">
        <f>'2020'!E3*(1+(('2019'!E3-'2018'!E3)/'2018'!E3+('2020'!E3-'2019'!E3)/'2019'!E3)/2)</f>
        <v>249684.06593406593</v>
      </c>
      <c r="F3" s="13">
        <f t="shared" ref="F3:F13" si="0">SUM(B3:E3)</f>
        <v>983144.0476798556</v>
      </c>
    </row>
    <row r="4" spans="1:256" ht="12.75" outlineLevel="1">
      <c r="A4" s="6" t="s">
        <v>6</v>
      </c>
      <c r="B4" s="13">
        <f>'2020'!B4*(1+(('2019'!B4-'2018'!B4)/'2018'!B4+('2020'!B4-'2019'!B4)/'2019'!B4)/2)</f>
        <v>224230.74841824843</v>
      </c>
      <c r="C4" s="13">
        <f>'2020'!C4*(1+(('2019'!C4-'2018'!C4)/'2018'!C4+('2020'!C4-'2019'!C4)/'2019'!C4)/2)</f>
        <v>216582.75462962964</v>
      </c>
      <c r="D4" s="13">
        <f>'2020'!D4*(1+(('2019'!D4-'2018'!D4)/'2018'!D4+('2020'!D4-'2019'!D4)/'2019'!D4)/2)</f>
        <v>203305.70021510246</v>
      </c>
      <c r="E4" s="13">
        <f>'2020'!E4*(1+(('2019'!E4-'2018'!E4)/'2018'!E4+('2020'!E4-'2019'!E4)/'2019'!E4)/2)</f>
        <v>224230.74841824843</v>
      </c>
      <c r="F4" s="13">
        <f t="shared" si="0"/>
        <v>868349.95168122905</v>
      </c>
    </row>
    <row r="5" spans="1:256" ht="13.5" outlineLevel="1" thickBot="1">
      <c r="A5" s="6" t="s">
        <v>7</v>
      </c>
      <c r="B5" s="13">
        <f>'2020'!B5*(1+(('2019'!B5-'2018'!B5)/'2018'!B5+('2020'!B5-'2019'!B5)/'2019'!B5)/2)</f>
        <v>262917.70439260197</v>
      </c>
      <c r="C5" s="13">
        <f>'2020'!C5*(1+(('2019'!C5-'2018'!C5)/'2018'!C5+('2020'!C5-'2019'!C5)/'2019'!C5)/2)</f>
        <v>286366.30643011827</v>
      </c>
      <c r="D5" s="13">
        <f>'2020'!D5*(1+(('2019'!D5-'2018'!D5)/'2018'!D5+('2020'!D5-'2019'!D5)/'2019'!D5)/2)</f>
        <v>267791.60423534113</v>
      </c>
      <c r="E5" s="13">
        <f>'2020'!E5*(1+(('2019'!E5-'2018'!E5)/'2018'!E5+('2020'!E5-'2019'!E5)/'2019'!E5)/2)</f>
        <v>271427.35618115054</v>
      </c>
      <c r="F5" s="13">
        <f t="shared" si="0"/>
        <v>1088502.971239212</v>
      </c>
    </row>
    <row r="6" spans="1:256" ht="15.75" thickBot="1">
      <c r="A6" s="12" t="s">
        <v>8</v>
      </c>
      <c r="B6" s="14">
        <f>SUM(B2:B5)</f>
        <v>981031.01513626752</v>
      </c>
      <c r="C6" s="14">
        <f>SUM(C2:C5)</f>
        <v>1023941.3816313875</v>
      </c>
      <c r="D6" s="14">
        <f>SUM(D2:D5)</f>
        <v>1025380.0910250407</v>
      </c>
      <c r="E6" s="14">
        <f>SUM(E2:E5)</f>
        <v>1121009.8027900192</v>
      </c>
      <c r="F6" s="14">
        <f t="shared" si="0"/>
        <v>4151362.2905827151</v>
      </c>
      <c r="G6" s="1"/>
      <c r="H6" s="2"/>
      <c r="I6" s="2"/>
      <c r="J6" s="2"/>
      <c r="K6" s="2"/>
      <c r="L6" s="2"/>
      <c r="M6" s="1"/>
      <c r="N6" s="2"/>
      <c r="O6" s="2"/>
      <c r="P6" s="2"/>
      <c r="Q6" s="2"/>
      <c r="R6" s="2"/>
      <c r="S6" s="1"/>
      <c r="T6" s="2"/>
      <c r="U6" s="2"/>
      <c r="V6" s="2"/>
      <c r="W6" s="2"/>
      <c r="X6" s="2"/>
      <c r="Y6" s="1"/>
      <c r="Z6" s="2"/>
      <c r="AA6" s="2"/>
      <c r="AB6" s="2"/>
      <c r="AC6" s="2"/>
      <c r="AD6" s="2"/>
      <c r="AE6" s="1"/>
      <c r="AF6" s="2"/>
      <c r="AG6" s="2"/>
      <c r="AH6" s="2"/>
      <c r="AI6" s="2"/>
      <c r="AJ6" s="2"/>
      <c r="AK6" s="1"/>
      <c r="AL6" s="2"/>
      <c r="AM6" s="2"/>
      <c r="AN6" s="2"/>
      <c r="AO6" s="2"/>
      <c r="AP6" s="2"/>
      <c r="AQ6" s="1"/>
      <c r="AR6" s="2"/>
      <c r="AS6" s="2"/>
      <c r="AT6" s="2"/>
      <c r="AU6" s="2"/>
      <c r="AV6" s="2"/>
      <c r="AW6" s="1"/>
      <c r="AX6" s="2"/>
      <c r="AY6" s="2"/>
      <c r="AZ6" s="2"/>
      <c r="BA6" s="2"/>
      <c r="BB6" s="2"/>
      <c r="BC6" s="1"/>
      <c r="BD6" s="2"/>
      <c r="BE6" s="2"/>
      <c r="BF6" s="2"/>
      <c r="BG6" s="2"/>
      <c r="BH6" s="2"/>
      <c r="BI6" s="1"/>
      <c r="BJ6" s="2"/>
      <c r="BK6" s="2"/>
      <c r="BL6" s="2"/>
      <c r="BM6" s="2"/>
      <c r="BN6" s="2"/>
      <c r="BO6" s="1"/>
      <c r="BP6" s="2"/>
      <c r="BQ6" s="2"/>
      <c r="BR6" s="2"/>
      <c r="BS6" s="2"/>
      <c r="BT6" s="2"/>
      <c r="BU6" s="1"/>
      <c r="BV6" s="2"/>
      <c r="BW6" s="2"/>
      <c r="BX6" s="2"/>
      <c r="BY6" s="2"/>
      <c r="BZ6" s="2"/>
      <c r="CA6" s="1"/>
      <c r="CB6" s="2"/>
      <c r="CC6" s="2"/>
      <c r="CD6" s="2"/>
      <c r="CE6" s="2"/>
      <c r="CF6" s="2"/>
      <c r="CG6" s="1"/>
      <c r="CH6" s="2"/>
      <c r="CI6" s="2"/>
      <c r="CJ6" s="2"/>
      <c r="CK6" s="2"/>
      <c r="CL6" s="2"/>
      <c r="CM6" s="1"/>
      <c r="CN6" s="2"/>
      <c r="CO6" s="2"/>
      <c r="CP6" s="2"/>
      <c r="CQ6" s="2"/>
      <c r="CR6" s="2"/>
      <c r="CS6" s="1"/>
      <c r="CT6" s="2"/>
      <c r="CU6" s="2"/>
      <c r="CV6" s="2"/>
      <c r="CW6" s="2"/>
      <c r="CX6" s="2"/>
      <c r="CY6" s="1"/>
      <c r="CZ6" s="2"/>
      <c r="DA6" s="2"/>
      <c r="DB6" s="2"/>
      <c r="DC6" s="2"/>
      <c r="DD6" s="2"/>
      <c r="DE6" s="1"/>
      <c r="DF6" s="2"/>
      <c r="DG6" s="2"/>
      <c r="DH6" s="2"/>
      <c r="DI6" s="2"/>
      <c r="DJ6" s="2"/>
      <c r="DK6" s="1"/>
      <c r="DL6" s="2"/>
      <c r="DM6" s="2"/>
      <c r="DN6" s="2"/>
      <c r="DO6" s="2"/>
      <c r="DP6" s="2"/>
      <c r="DQ6" s="1"/>
      <c r="DR6" s="2"/>
      <c r="DS6" s="2"/>
      <c r="DT6" s="2"/>
      <c r="DU6" s="2"/>
      <c r="DV6" s="2"/>
      <c r="DW6" s="1"/>
      <c r="DX6" s="2"/>
      <c r="DY6" s="2"/>
      <c r="DZ6" s="2"/>
      <c r="EA6" s="2"/>
      <c r="EB6" s="2"/>
      <c r="EC6" s="1"/>
      <c r="ED6" s="2"/>
      <c r="EE6" s="2"/>
      <c r="EF6" s="2"/>
      <c r="EG6" s="2"/>
      <c r="EH6" s="2"/>
      <c r="EI6" s="1"/>
      <c r="EJ6" s="2"/>
      <c r="EK6" s="2"/>
      <c r="EL6" s="2"/>
      <c r="EM6" s="2"/>
      <c r="EN6" s="2"/>
      <c r="EO6" s="1"/>
      <c r="EP6" s="2"/>
      <c r="EQ6" s="2"/>
      <c r="ER6" s="2"/>
      <c r="ES6" s="2"/>
      <c r="ET6" s="2"/>
      <c r="EU6" s="1"/>
      <c r="EV6" s="2"/>
      <c r="EW6" s="2"/>
      <c r="EX6" s="2"/>
      <c r="EY6" s="2"/>
      <c r="EZ6" s="2"/>
      <c r="FA6" s="1"/>
      <c r="FB6" s="2"/>
      <c r="FC6" s="2"/>
      <c r="FD6" s="2"/>
      <c r="FE6" s="2"/>
      <c r="FF6" s="2"/>
      <c r="FG6" s="1"/>
      <c r="FH6" s="2"/>
      <c r="FI6" s="2"/>
      <c r="FJ6" s="2"/>
      <c r="FK6" s="2"/>
      <c r="FL6" s="2"/>
      <c r="FM6" s="1"/>
      <c r="FN6" s="2"/>
      <c r="FO6" s="2"/>
      <c r="FP6" s="2"/>
      <c r="FQ6" s="2"/>
      <c r="FR6" s="2"/>
      <c r="FS6" s="1"/>
      <c r="FT6" s="2"/>
      <c r="FU6" s="2"/>
      <c r="FV6" s="2"/>
      <c r="FW6" s="2"/>
      <c r="FX6" s="2"/>
      <c r="FY6" s="1"/>
      <c r="FZ6" s="2"/>
      <c r="GA6" s="2"/>
      <c r="GB6" s="2"/>
      <c r="GC6" s="2"/>
      <c r="GD6" s="2"/>
      <c r="GE6" s="1"/>
      <c r="GF6" s="2"/>
      <c r="GG6" s="2"/>
      <c r="GH6" s="2"/>
      <c r="GI6" s="2"/>
      <c r="GJ6" s="2"/>
      <c r="GK6" s="1"/>
      <c r="GL6" s="2"/>
      <c r="GM6" s="2"/>
      <c r="GN6" s="2"/>
      <c r="GO6" s="2"/>
      <c r="GP6" s="2"/>
      <c r="GQ6" s="1"/>
      <c r="GR6" s="2"/>
      <c r="GS6" s="2"/>
      <c r="GT6" s="2"/>
      <c r="GU6" s="2"/>
      <c r="GV6" s="2"/>
      <c r="GW6" s="1"/>
      <c r="GX6" s="2"/>
      <c r="GY6" s="2"/>
      <c r="GZ6" s="2"/>
      <c r="HA6" s="2"/>
      <c r="HB6" s="2"/>
      <c r="HC6" s="1"/>
      <c r="HD6" s="2"/>
      <c r="HE6" s="2"/>
      <c r="HF6" s="2"/>
      <c r="HG6" s="2"/>
      <c r="HH6" s="2"/>
      <c r="HI6" s="1"/>
      <c r="HJ6" s="2"/>
      <c r="HK6" s="2"/>
      <c r="HL6" s="2"/>
      <c r="HM6" s="2"/>
      <c r="HN6" s="2"/>
      <c r="HO6" s="1"/>
      <c r="HP6" s="2"/>
      <c r="HQ6" s="2"/>
      <c r="HR6" s="2"/>
      <c r="HS6" s="2"/>
      <c r="HT6" s="2"/>
      <c r="HU6" s="1"/>
      <c r="HV6" s="2"/>
      <c r="HW6" s="2"/>
      <c r="HX6" s="2"/>
      <c r="HY6" s="2"/>
      <c r="HZ6" s="2"/>
      <c r="IA6" s="1"/>
      <c r="IB6" s="2"/>
      <c r="IC6" s="2"/>
      <c r="ID6" s="2"/>
      <c r="IE6" s="2"/>
      <c r="IF6" s="2"/>
      <c r="IG6" s="1"/>
      <c r="IH6" s="2"/>
      <c r="II6" s="2"/>
      <c r="IJ6" s="2"/>
      <c r="IK6" s="2"/>
      <c r="IL6" s="2"/>
      <c r="IM6" s="1"/>
      <c r="IN6" s="2"/>
      <c r="IO6" s="2"/>
      <c r="IP6" s="2"/>
      <c r="IQ6" s="2"/>
      <c r="IR6" s="2"/>
      <c r="IS6" s="1"/>
      <c r="IT6" s="2"/>
      <c r="IU6" s="2"/>
      <c r="IV6" s="2"/>
    </row>
    <row r="7" spans="1:256" ht="12.75" outlineLevel="2">
      <c r="A7" s="6" t="s">
        <v>9</v>
      </c>
      <c r="B7" s="13">
        <f>'2020'!B7*(1+(('2019'!B7-'2018'!B7)/'2018'!B7+('2020'!B7-'2019'!B7)/'2019'!B7)/2)</f>
        <v>123256.2951496388</v>
      </c>
      <c r="C7" s="13">
        <f>'2020'!C7*(1+(('2019'!C7-'2018'!C7)/'2018'!C7+('2020'!C7-'2019'!C7)/'2019'!C7)/2)</f>
        <v>127207.11835334478</v>
      </c>
      <c r="D7" s="13">
        <f>'2020'!D7*(1+(('2019'!D7-'2018'!D7)/'2018'!D7+('2020'!D7-'2019'!D7)/'2019'!D7)/2)</f>
        <v>125725.1012145749</v>
      </c>
      <c r="E7" s="13">
        <f>'2020'!E7*(1+(('2019'!E7-'2018'!E7)/'2018'!E7+('2020'!E7-'2019'!E7)/'2019'!E7)/2)</f>
        <v>131161.6504854369</v>
      </c>
      <c r="F7" s="13">
        <f t="shared" si="0"/>
        <v>507350.16520299535</v>
      </c>
    </row>
    <row r="8" spans="1:256" ht="12.75" outlineLevel="2">
      <c r="A8" s="6" t="s">
        <v>10</v>
      </c>
      <c r="B8" s="13">
        <f>'2020'!B8*(1+(('2019'!B8-'2018'!B8)/'2018'!B8+('2020'!B8-'2019'!B8)/'2019'!B8)/2)</f>
        <v>61628.147574819399</v>
      </c>
      <c r="C8" s="13">
        <f>'2020'!C8*(1+(('2019'!C8-'2018'!C8)/'2018'!C8+('2020'!C8-'2019'!C8)/'2019'!C8)/2)</f>
        <v>63603.559176672388</v>
      </c>
      <c r="D8" s="13">
        <f>'2020'!D8*(1+(('2019'!D8-'2018'!D8)/'2018'!D8+('2020'!D8-'2019'!D8)/'2019'!D8)/2)</f>
        <v>63346.114309210534</v>
      </c>
      <c r="E8" s="13">
        <f>'2020'!E8*(1+(('2019'!E8-'2018'!E8)/'2018'!E8+('2020'!E8-'2019'!E8)/'2019'!E8)/2)</f>
        <v>65580.825242718449</v>
      </c>
      <c r="F8" s="13">
        <f t="shared" si="0"/>
        <v>254158.64630342077</v>
      </c>
    </row>
    <row r="9" spans="1:256" ht="12.75" outlineLevel="2">
      <c r="A9" s="6" t="s">
        <v>11</v>
      </c>
      <c r="B9" s="13">
        <f>'2020'!B9*(1+(('2019'!B9-'2018'!B9)/'2018'!B9+('2020'!B9-'2019'!B9)/'2019'!B9)/2)</f>
        <v>81446.361502347427</v>
      </c>
      <c r="C9" s="13">
        <f>'2020'!C9*(1+(('2019'!C9-'2018'!C9)/'2018'!C9+('2020'!C9-'2019'!C9)/'2019'!C9)/2)</f>
        <v>83433.810485857903</v>
      </c>
      <c r="D9" s="13">
        <f>'2020'!D9*(1+(('2019'!D9-'2018'!D9)/'2018'!D9+('2020'!D9-'2019'!D9)/'2019'!D9)/2)</f>
        <v>83139.030060553632</v>
      </c>
      <c r="E9" s="13">
        <f>'2020'!E9*(1+(('2019'!E9-'2018'!E9)/'2018'!E9+('2020'!E9-'2019'!E9)/'2019'!E9)/2)</f>
        <v>85417.311165655527</v>
      </c>
      <c r="F9" s="13">
        <f t="shared" si="0"/>
        <v>333436.51321441447</v>
      </c>
    </row>
    <row r="10" spans="1:256" ht="12.75" outlineLevel="2">
      <c r="A10" s="6" t="s">
        <v>12</v>
      </c>
      <c r="B10" s="13">
        <f>'2020'!B10*(1+(('2019'!B10-'2018'!B10)/'2018'!B10+('2020'!B10-'2019'!B10)/'2019'!B10)/2)</f>
        <v>42060.630498533726</v>
      </c>
      <c r="C10" s="13">
        <f>'2020'!C10*(1+(('2019'!C10-'2018'!C10)/'2018'!C10+('2020'!C10-'2019'!C10)/'2019'!C10)/2)</f>
        <v>43992.231638418081</v>
      </c>
      <c r="D10" s="13">
        <f>'2020'!D10*(1+(('2019'!D10-'2018'!D10)/'2018'!D10+('2020'!D10-'2019'!D10)/'2019'!D10)/2)</f>
        <v>43833.94760520487</v>
      </c>
      <c r="E10" s="13">
        <f>'2020'!E10*(1+(('2019'!E10-'2018'!E10)/'2018'!E10+('2020'!E10-'2019'!E10)/'2019'!E10)/2)</f>
        <v>45923.541247484914</v>
      </c>
      <c r="F10" s="13">
        <f t="shared" si="0"/>
        <v>175810.35098964159</v>
      </c>
    </row>
    <row r="11" spans="1:256" ht="12.75" outlineLevel="2">
      <c r="A11" s="6" t="s">
        <v>13</v>
      </c>
      <c r="B11" s="13">
        <f>'2020'!B11*(1+(('2019'!B11-'2018'!B11)/'2018'!B11+('2020'!B11-'2019'!B11)/'2019'!B11)/2)</f>
        <v>8713.9423076923067</v>
      </c>
      <c r="C11" s="13">
        <f>'2020'!C11*(1+(('2019'!C11-'2018'!C11)/'2018'!C11+('2020'!C11-'2019'!C11)/'2019'!C11)/2)</f>
        <v>8509.6925133689838</v>
      </c>
      <c r="D11" s="13">
        <f>'2020'!D11*(1+(('2019'!D11-'2018'!D11)/'2018'!D11+('2020'!D11-'2019'!D11)/'2019'!D11)/2)</f>
        <v>8304.2717889908272</v>
      </c>
      <c r="E11" s="13">
        <f>'2020'!E11*(1+(('2019'!E11-'2018'!E11)/'2018'!E11+('2020'!E11-'2019'!E11)/'2019'!E11)/2)</f>
        <v>8998.4472049689448</v>
      </c>
      <c r="F11" s="13">
        <f t="shared" si="0"/>
        <v>34526.353815021066</v>
      </c>
    </row>
    <row r="12" spans="1:256" ht="15.75" outlineLevel="1" thickBot="1">
      <c r="A12" s="11" t="s">
        <v>14</v>
      </c>
      <c r="B12" s="15">
        <f>SUM(B7:B11)</f>
        <v>317105.37703303166</v>
      </c>
      <c r="C12" s="15">
        <f>SUM(C7:C11)</f>
        <v>326746.41216766211</v>
      </c>
      <c r="D12" s="15">
        <f>SUM(D7:D11)</f>
        <v>324348.46497853479</v>
      </c>
      <c r="E12" s="15">
        <f>SUM(E7:E11)</f>
        <v>337081.77534626471</v>
      </c>
      <c r="F12" s="15">
        <f t="shared" si="0"/>
        <v>1305282.0295254933</v>
      </c>
    </row>
    <row r="13" spans="1:256" ht="12.75" outlineLevel="2">
      <c r="A13" s="6" t="s">
        <v>15</v>
      </c>
      <c r="B13" s="13">
        <f>'2020'!B13*(1+(('2019'!B13-'2018'!B13)/'2018'!B13+('2020'!B13-'2019'!B13)/'2019'!B13)/2)</f>
        <v>142472.22222222222</v>
      </c>
      <c r="C13" s="13">
        <f>'2020'!C13*(1+(('2019'!C13-'2018'!C13)/'2018'!C13+('2020'!C13-'2019'!C13)/'2019'!C13)/2)</f>
        <v>142472.22222222222</v>
      </c>
      <c r="D13" s="13">
        <f>'2020'!D13*(1+(('2019'!D13-'2018'!D13)/'2018'!D13+('2020'!D13-'2019'!D13)/'2019'!D13)/2)</f>
        <v>142472.22222222222</v>
      </c>
      <c r="E13" s="13">
        <f>'2020'!E13*(1+(('2019'!E13-'2018'!E13)/'2018'!E13+('2020'!E13-'2019'!E13)/'2019'!E13)/2)</f>
        <v>142472.22222222222</v>
      </c>
      <c r="F13" s="13">
        <f t="shared" si="0"/>
        <v>569888.88888888888</v>
      </c>
    </row>
    <row r="14" spans="1:256" ht="12.75" outlineLevel="2">
      <c r="A14" s="6" t="s">
        <v>16</v>
      </c>
      <c r="B14" s="13">
        <f>'2020'!B14*(1+(('2019'!B14-'2018'!B14)/'2018'!B14+('2020'!B14-'2019'!B14)/'2019'!B14)/2)</f>
        <v>79582.417582417576</v>
      </c>
      <c r="C14" s="13">
        <f>'2020'!C14*(1+(('2019'!C14-'2018'!C14)/'2018'!C14+('2020'!C14-'2019'!C14)/'2019'!C14)/2)</f>
        <v>90569.117647058825</v>
      </c>
      <c r="D14" s="13">
        <f>'2020'!D14*(1+(('2019'!D14-'2018'!D14)/'2018'!D14+('2020'!D14-'2019'!D14)/'2019'!D14)/2)</f>
        <v>90987.854251012148</v>
      </c>
      <c r="E14" s="13">
        <f>'2020'!E14*(1+(('2019'!E14-'2018'!E14)/'2018'!E14+('2020'!E14-'2019'!E14)/'2019'!E14)/2)</f>
        <v>104687.5</v>
      </c>
      <c r="F14" s="13">
        <f t="shared" ref="F14:F22" si="1">SUM(B14:E14)</f>
        <v>365826.88948048855</v>
      </c>
    </row>
    <row r="15" spans="1:256" ht="12.75" outlineLevel="2">
      <c r="A15" s="6" t="s">
        <v>17</v>
      </c>
      <c r="B15" s="13">
        <f>'2020'!B15*(1+(('2019'!B15-'2018'!B15)/'2018'!B15+('2020'!B15-'2019'!B15)/'2019'!B15)/2)</f>
        <v>156864.13043478262</v>
      </c>
      <c r="C15" s="13">
        <f>'2020'!C15*(1+(('2019'!C15-'2018'!C15)/'2018'!C15+('2020'!C15-'2019'!C15)/'2019'!C15)/2)</f>
        <v>156864.13043478262</v>
      </c>
      <c r="D15" s="13">
        <f>'2020'!D15*(1+(('2019'!D15-'2018'!D15)/'2018'!D15+('2020'!D15-'2019'!D15)/'2019'!D15)/2)</f>
        <v>156864.13043478262</v>
      </c>
      <c r="E15" s="13">
        <f>'2020'!E15*(1+(('2019'!E15-'2018'!E15)/'2018'!E15+('2020'!E15-'2019'!E15)/'2019'!E15)/2)</f>
        <v>156864.13043478262</v>
      </c>
      <c r="F15" s="13">
        <f t="shared" si="1"/>
        <v>627456.52173913049</v>
      </c>
    </row>
    <row r="16" spans="1:256" ht="15.75" outlineLevel="1" thickBot="1">
      <c r="A16" s="11" t="s">
        <v>18</v>
      </c>
      <c r="B16" s="15">
        <f>SUM(B13:B15)</f>
        <v>378918.77023942245</v>
      </c>
      <c r="C16" s="15">
        <f>SUM(C13:C15)</f>
        <v>389905.47030406364</v>
      </c>
      <c r="D16" s="15">
        <f>SUM(D13:D15)</f>
        <v>390324.20690801699</v>
      </c>
      <c r="E16" s="15">
        <f>SUM(E13:E15)</f>
        <v>404023.85265700484</v>
      </c>
      <c r="F16" s="15">
        <f t="shared" si="1"/>
        <v>1563172.3001085077</v>
      </c>
    </row>
    <row r="17" spans="1:256" ht="15.75" thickBot="1">
      <c r="A17" s="12" t="s">
        <v>19</v>
      </c>
      <c r="B17" s="14">
        <f>B6-B12-B16</f>
        <v>285006.86786381342</v>
      </c>
      <c r="C17" s="14">
        <f>C6-C12-C16</f>
        <v>307289.4991596617</v>
      </c>
      <c r="D17" s="14">
        <f>D6-D12-D16</f>
        <v>310707.419138489</v>
      </c>
      <c r="E17" s="14">
        <f>E6-E12-E16</f>
        <v>379904.17478674965</v>
      </c>
      <c r="F17" s="14">
        <f t="shared" si="1"/>
        <v>1282907.9609487136</v>
      </c>
    </row>
    <row r="18" spans="1:256" ht="12.75" outlineLevel="2">
      <c r="A18" s="6" t="s">
        <v>20</v>
      </c>
      <c r="B18" s="13">
        <f>'2020'!B18*(1+(('2019'!B18-'2018'!B18)/'2018'!B18+('2020'!B18-'2019'!B18)/'2019'!B18)/2)</f>
        <v>167708.33333333334</v>
      </c>
      <c r="C18" s="13">
        <f>'2020'!C18*(1+(('2019'!C18-'2018'!C18)/'2018'!C18+('2020'!C18-'2019'!C18)/'2019'!C18)/2)</f>
        <v>167708.33333333334</v>
      </c>
      <c r="D18" s="13">
        <f>'2020'!D18*(1+(('2019'!D18-'2018'!D18)/'2018'!D18+('2020'!D18-'2019'!D18)/'2019'!D18)/2)</f>
        <v>167708.33333333334</v>
      </c>
      <c r="E18" s="13">
        <f>'2020'!E18*(1+(('2019'!E18-'2018'!E18)/'2018'!E18+('2020'!E18-'2019'!E18)/'2019'!E18)/2)</f>
        <v>167708.33333333334</v>
      </c>
      <c r="F18" s="13">
        <f t="shared" si="1"/>
        <v>670833.33333333337</v>
      </c>
    </row>
    <row r="19" spans="1:256" ht="12.75" outlineLevel="2">
      <c r="A19" s="6" t="s">
        <v>21</v>
      </c>
      <c r="B19" s="13">
        <f>'2020'!B19*(1+(('2019'!B19-'2018'!B19)/'2018'!B19+('2020'!B19-'2019'!B19)/'2019'!B19)/2)</f>
        <v>71666.666666666672</v>
      </c>
      <c r="C19" s="13">
        <f>'2020'!C19*(1+(('2019'!C19-'2018'!C19)/'2018'!C19+('2020'!C19-'2019'!C19)/'2019'!C19)/2)</f>
        <v>71666.666666666672</v>
      </c>
      <c r="D19" s="13">
        <f>'2020'!D19*(1+(('2019'!D19-'2018'!D19)/'2018'!D19+('2020'!D19-'2019'!D19)/'2019'!D19)/2)</f>
        <v>71666.666666666672</v>
      </c>
      <c r="E19" s="13">
        <f>'2020'!E19*(1+(('2019'!E19-'2018'!E19)/'2018'!E19+('2020'!E19-'2019'!E19)/'2019'!E19)/2)</f>
        <v>71666.666666666672</v>
      </c>
      <c r="F19" s="13">
        <f t="shared" si="1"/>
        <v>286666.66666666669</v>
      </c>
    </row>
    <row r="20" spans="1:256" ht="12.75" outlineLevel="2">
      <c r="A20" s="6" t="s">
        <v>22</v>
      </c>
      <c r="B20" s="13">
        <f>'2020'!B20*(1+(('2019'!B20-'2018'!B20)/'2018'!B20+('2020'!B20-'2019'!B20)/'2019'!B20)/2)</f>
        <v>43159.090909090912</v>
      </c>
      <c r="C20" s="13">
        <f>'2020'!C20*(1+(('2019'!C20-'2018'!C20)/'2018'!C20+('2020'!C20-'2019'!C20)/'2019'!C20)/2)</f>
        <v>43159.090909090912</v>
      </c>
      <c r="D20" s="13">
        <f>'2020'!D20*(1+(('2019'!D20-'2018'!D20)/'2018'!D20+('2020'!D20-'2019'!D20)/'2019'!D20)/2)</f>
        <v>43159.090909090912</v>
      </c>
      <c r="E20" s="13">
        <f>'2020'!E20*(1+(('2019'!E20-'2018'!E20)/'2018'!E20+('2020'!E20-'2019'!E20)/'2019'!E20)/2)</f>
        <v>43159.090909090912</v>
      </c>
      <c r="F20" s="13">
        <f t="shared" si="1"/>
        <v>172636.36363636365</v>
      </c>
    </row>
    <row r="21" spans="1:256" ht="15.75" outlineLevel="1" thickBot="1">
      <c r="A21" s="11" t="s">
        <v>23</v>
      </c>
      <c r="B21" s="15">
        <f>SUM(B18:B20)</f>
        <v>282534.09090909094</v>
      </c>
      <c r="C21" s="15">
        <f>SUM(C18:C20)</f>
        <v>282534.09090909094</v>
      </c>
      <c r="D21" s="15">
        <f>SUM(D18:D20)</f>
        <v>282534.09090909094</v>
      </c>
      <c r="E21" s="15">
        <f>SUM(E18:E20)</f>
        <v>282534.09090909094</v>
      </c>
      <c r="F21" s="15">
        <f t="shared" si="1"/>
        <v>1130136.3636363638</v>
      </c>
    </row>
    <row r="22" spans="1:256" ht="15.75" thickBot="1">
      <c r="A22" s="12" t="s">
        <v>24</v>
      </c>
      <c r="B22" s="14">
        <f>B17-B21</f>
        <v>2472.7769547224743</v>
      </c>
      <c r="C22" s="14">
        <f>C17-C21</f>
        <v>24755.408250570763</v>
      </c>
      <c r="D22" s="14">
        <f>D17-D21</f>
        <v>28173.328229398059</v>
      </c>
      <c r="E22" s="14">
        <f>E17-E21</f>
        <v>97370.083877658704</v>
      </c>
      <c r="F22" s="14">
        <f t="shared" si="1"/>
        <v>152771.59731235</v>
      </c>
      <c r="G22" s="1"/>
      <c r="H22" s="2"/>
      <c r="I22" s="2"/>
      <c r="J22" s="2"/>
      <c r="K22" s="2"/>
      <c r="L22" s="2"/>
      <c r="M22" s="1"/>
      <c r="N22" s="2"/>
      <c r="O22" s="2"/>
      <c r="P22" s="2"/>
      <c r="Q22" s="2"/>
      <c r="R22" s="2"/>
      <c r="S22" s="1"/>
      <c r="T22" s="2"/>
      <c r="U22" s="2"/>
      <c r="V22" s="2"/>
      <c r="W22" s="2"/>
      <c r="X22" s="2"/>
      <c r="Y22" s="1"/>
      <c r="Z22" s="2"/>
      <c r="AA22" s="2"/>
      <c r="AB22" s="2"/>
      <c r="AC22" s="2"/>
      <c r="AD22" s="2"/>
      <c r="AE22" s="1"/>
      <c r="AF22" s="2"/>
      <c r="AG22" s="2"/>
      <c r="AH22" s="2"/>
      <c r="AI22" s="2"/>
      <c r="AJ22" s="2"/>
      <c r="AK22" s="1"/>
      <c r="AL22" s="2"/>
      <c r="AM22" s="2"/>
      <c r="AN22" s="2"/>
      <c r="AO22" s="2"/>
      <c r="AP22" s="2"/>
      <c r="AQ22" s="1"/>
      <c r="AR22" s="2"/>
      <c r="AS22" s="2"/>
      <c r="AT22" s="2"/>
      <c r="AU22" s="2"/>
      <c r="AV22" s="2"/>
      <c r="AW22" s="1"/>
      <c r="AX22" s="2"/>
      <c r="AY22" s="2"/>
      <c r="AZ22" s="2"/>
      <c r="BA22" s="2"/>
      <c r="BB22" s="2"/>
      <c r="BC22" s="1"/>
      <c r="BD22" s="2"/>
      <c r="BE22" s="2"/>
      <c r="BF22" s="2"/>
      <c r="BG22" s="2"/>
      <c r="BH22" s="2"/>
      <c r="BI22" s="1"/>
      <c r="BJ22" s="2"/>
      <c r="BK22" s="2"/>
      <c r="BL22" s="2"/>
      <c r="BM22" s="2"/>
      <c r="BN22" s="2"/>
      <c r="BO22" s="1"/>
      <c r="BP22" s="2"/>
      <c r="BQ22" s="2"/>
      <c r="BR22" s="2"/>
      <c r="BS22" s="2"/>
      <c r="BT22" s="2"/>
      <c r="BU22" s="1"/>
      <c r="BV22" s="2"/>
      <c r="BW22" s="2"/>
      <c r="BX22" s="2"/>
      <c r="BY22" s="2"/>
      <c r="BZ22" s="2"/>
      <c r="CA22" s="1"/>
      <c r="CB22" s="2"/>
      <c r="CC22" s="2"/>
      <c r="CD22" s="2"/>
      <c r="CE22" s="2"/>
      <c r="CF22" s="2"/>
      <c r="CG22" s="1"/>
      <c r="CH22" s="2"/>
      <c r="CI22" s="2"/>
      <c r="CJ22" s="2"/>
      <c r="CK22" s="2"/>
      <c r="CL22" s="2"/>
      <c r="CM22" s="1"/>
      <c r="CN22" s="2"/>
      <c r="CO22" s="2"/>
      <c r="CP22" s="2"/>
      <c r="CQ22" s="2"/>
      <c r="CR22" s="2"/>
      <c r="CS22" s="1"/>
      <c r="CT22" s="2"/>
      <c r="CU22" s="2"/>
      <c r="CV22" s="2"/>
      <c r="CW22" s="2"/>
      <c r="CX22" s="2"/>
      <c r="CY22" s="1"/>
      <c r="CZ22" s="2"/>
      <c r="DA22" s="2"/>
      <c r="DB22" s="2"/>
      <c r="DC22" s="2"/>
      <c r="DD22" s="2"/>
      <c r="DE22" s="1"/>
      <c r="DF22" s="2"/>
      <c r="DG22" s="2"/>
      <c r="DH22" s="2"/>
      <c r="DI22" s="2"/>
      <c r="DJ22" s="2"/>
      <c r="DK22" s="1"/>
      <c r="DL22" s="2"/>
      <c r="DM22" s="2"/>
      <c r="DN22" s="2"/>
      <c r="DO22" s="2"/>
      <c r="DP22" s="2"/>
      <c r="DQ22" s="1"/>
      <c r="DR22" s="2"/>
      <c r="DS22" s="2"/>
      <c r="DT22" s="2"/>
      <c r="DU22" s="2"/>
      <c r="DV22" s="2"/>
      <c r="DW22" s="1"/>
      <c r="DX22" s="2"/>
      <c r="DY22" s="2"/>
      <c r="DZ22" s="2"/>
      <c r="EA22" s="2"/>
      <c r="EB22" s="2"/>
      <c r="EC22" s="1"/>
      <c r="ED22" s="2"/>
      <c r="EE22" s="2"/>
      <c r="EF22" s="2"/>
      <c r="EG22" s="2"/>
      <c r="EH22" s="2"/>
      <c r="EI22" s="1"/>
      <c r="EJ22" s="2"/>
      <c r="EK22" s="2"/>
      <c r="EL22" s="2"/>
      <c r="EM22" s="2"/>
      <c r="EN22" s="2"/>
      <c r="EO22" s="1"/>
      <c r="EP22" s="2"/>
      <c r="EQ22" s="2"/>
      <c r="ER22" s="2"/>
      <c r="ES22" s="2"/>
      <c r="ET22" s="2"/>
      <c r="EU22" s="1"/>
      <c r="EV22" s="2"/>
      <c r="EW22" s="2"/>
      <c r="EX22" s="2"/>
      <c r="EY22" s="2"/>
      <c r="EZ22" s="2"/>
      <c r="FA22" s="1"/>
      <c r="FB22" s="2"/>
      <c r="FC22" s="2"/>
      <c r="FD22" s="2"/>
      <c r="FE22" s="2"/>
      <c r="FF22" s="2"/>
      <c r="FG22" s="1"/>
      <c r="FH22" s="2"/>
      <c r="FI22" s="2"/>
      <c r="FJ22" s="2"/>
      <c r="FK22" s="2"/>
      <c r="FL22" s="2"/>
      <c r="FM22" s="1"/>
      <c r="FN22" s="2"/>
      <c r="FO22" s="2"/>
      <c r="FP22" s="2"/>
      <c r="FQ22" s="2"/>
      <c r="FR22" s="2"/>
      <c r="FS22" s="1"/>
      <c r="FT22" s="2"/>
      <c r="FU22" s="2"/>
      <c r="FV22" s="2"/>
      <c r="FW22" s="2"/>
      <c r="FX22" s="2"/>
      <c r="FY22" s="1"/>
      <c r="FZ22" s="2"/>
      <c r="GA22" s="2"/>
      <c r="GB22" s="2"/>
      <c r="GC22" s="2"/>
      <c r="GD22" s="2"/>
      <c r="GE22" s="1"/>
      <c r="GF22" s="2"/>
      <c r="GG22" s="2"/>
      <c r="GH22" s="2"/>
      <c r="GI22" s="2"/>
      <c r="GJ22" s="2"/>
      <c r="GK22" s="1"/>
      <c r="GL22" s="2"/>
      <c r="GM22" s="2"/>
      <c r="GN22" s="2"/>
      <c r="GO22" s="2"/>
      <c r="GP22" s="2"/>
      <c r="GQ22" s="1"/>
      <c r="GR22" s="2"/>
      <c r="GS22" s="2"/>
      <c r="GT22" s="2"/>
      <c r="GU22" s="2"/>
      <c r="GV22" s="2"/>
      <c r="GW22" s="1"/>
      <c r="GX22" s="2"/>
      <c r="GY22" s="2"/>
      <c r="GZ22" s="2"/>
      <c r="HA22" s="2"/>
      <c r="HB22" s="2"/>
      <c r="HC22" s="1"/>
      <c r="HD22" s="2"/>
      <c r="HE22" s="2"/>
      <c r="HF22" s="2"/>
      <c r="HG22" s="2"/>
      <c r="HH22" s="2"/>
      <c r="HI22" s="1"/>
      <c r="HJ22" s="2"/>
      <c r="HK22" s="2"/>
      <c r="HL22" s="2"/>
      <c r="HM22" s="2"/>
      <c r="HN22" s="2"/>
      <c r="HO22" s="1"/>
      <c r="HP22" s="2"/>
      <c r="HQ22" s="2"/>
      <c r="HR22" s="2"/>
      <c r="HS22" s="2"/>
      <c r="HT22" s="2"/>
      <c r="HU22" s="1"/>
      <c r="HV22" s="2"/>
      <c r="HW22" s="2"/>
      <c r="HX22" s="2"/>
      <c r="HY22" s="2"/>
      <c r="HZ22" s="2"/>
      <c r="IA22" s="1"/>
      <c r="IB22" s="2"/>
      <c r="IC22" s="2"/>
      <c r="ID22" s="2"/>
      <c r="IE22" s="2"/>
      <c r="IF22" s="2"/>
      <c r="IG22" s="1"/>
      <c r="IH22" s="2"/>
      <c r="II22" s="2"/>
      <c r="IJ22" s="2"/>
      <c r="IK22" s="2"/>
      <c r="IL22" s="2"/>
      <c r="IM22" s="1"/>
      <c r="IN22" s="2"/>
      <c r="IO22" s="2"/>
      <c r="IP22" s="2"/>
      <c r="IQ22" s="2"/>
      <c r="IR22" s="2"/>
      <c r="IS22" s="1"/>
      <c r="IT22" s="2"/>
      <c r="IU22" s="2"/>
      <c r="IV22" s="2"/>
    </row>
    <row r="23" spans="1:256" ht="14.25">
      <c r="A23" s="9" t="s">
        <v>25</v>
      </c>
      <c r="B23" s="10">
        <f>B22/B6</f>
        <v>2.5205899880535376E-3</v>
      </c>
      <c r="C23" s="10">
        <f>C22/C6</f>
        <v>2.417658734636682E-2</v>
      </c>
      <c r="D23" s="10">
        <f>D22/D6</f>
        <v>2.7475985223424863E-2</v>
      </c>
      <c r="E23" s="10">
        <f>E22/E6</f>
        <v>8.6859261743581273E-2</v>
      </c>
      <c r="F23" s="10">
        <f>F22/F6</f>
        <v>3.6800352900759691E-2</v>
      </c>
    </row>
    <row r="24" spans="1:256" ht="14.25">
      <c r="A24" s="16"/>
      <c r="B24" s="17"/>
      <c r="C24" s="17"/>
      <c r="D24" s="17"/>
      <c r="E24" s="17"/>
      <c r="F24" s="17"/>
    </row>
  </sheetData>
  <phoneticPr fontId="0" type="noConversion"/>
  <pageMargins left="0.78740157499999996" right="0.78740157499999996" top="0.984251969" bottom="0.984251969" header="0.4921259845" footer="0.4921259845"/>
  <headerFooter alignWithMargins="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Graphiques</vt:lpstr>
      </vt:variant>
      <vt:variant>
        <vt:i4>1</vt:i4>
      </vt:variant>
    </vt:vector>
  </HeadingPairs>
  <TitlesOfParts>
    <vt:vector size="5" baseType="lpstr">
      <vt:lpstr>2018</vt:lpstr>
      <vt:lpstr>2019</vt:lpstr>
      <vt:lpstr>2020</vt:lpstr>
      <vt:lpstr>P.2021</vt:lpstr>
      <vt:lpstr>Evolution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BILAN2.XLS</dc:title>
  <dc:subject>Exercice de synthése sur le plan</dc:subject>
  <dc:creator>IOS</dc:creator>
  <dc:description>- saisie de valeurs
- saisie de libelles
- formules - sous totaux
- mise en forme automatique
- références relatives et absolues
- plan
- insertion de feuille graphique
- histogramme cumulé</dc:description>
  <cp:lastModifiedBy>joel Green</cp:lastModifiedBy>
  <cp:lastPrinted>1998-05-31T18:38:43Z</cp:lastPrinted>
  <dcterms:created xsi:type="dcterms:W3CDTF">1998-05-31T17:50:44Z</dcterms:created>
  <dcterms:modified xsi:type="dcterms:W3CDTF">2021-04-13T07:38:11Z</dcterms:modified>
</cp:coreProperties>
</file>