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glb" ContentType="model/gltf.binary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Graphes\"/>
    </mc:Choice>
  </mc:AlternateContent>
  <xr:revisionPtr revIDLastSave="0" documentId="13_ncr:1_{FF365C93-A12D-4504-A9AC-1DA8030CAE87}" xr6:coauthVersionLast="46" xr6:coauthVersionMax="46" xr10:uidLastSave="{00000000-0000-0000-0000-000000000000}"/>
  <bookViews>
    <workbookView xWindow="-120" yWindow="-120" windowWidth="25440" windowHeight="15990" tabRatio="976" xr2:uid="{00000000-000D-0000-FFFF-FFFF00000000}"/>
  </bookViews>
  <sheets>
    <sheet name="REGION EST" sheetId="1" r:id="rId1"/>
    <sheet name="REGION NORD" sheetId="2" r:id="rId2"/>
    <sheet name="REGION OUEST" sheetId="3" r:id="rId3"/>
    <sheet name="REGION SUD" sheetId="4" r:id="rId4"/>
    <sheet name="TOTAL FRANCE" sheetId="5" r:id="rId5"/>
    <sheet name="Graphe France répartition" sheetId="10" r:id="rId6"/>
    <sheet name="Graphique en surface" sheetId="11" r:id="rId7"/>
    <sheet name="graphique de synthése" sheetId="9" r:id="rId8"/>
    <sheet name="graphique avec imags" sheetId="12" r:id="rId9"/>
  </sheets>
  <definedNames>
    <definedName name="__123Graph_A" localSheetId="0" hidden="1">'REGION EST'!$F$2:$F$5</definedName>
    <definedName name="__123Graph_A" localSheetId="1" hidden="1">'REGION NORD'!$F$2:$F$5</definedName>
    <definedName name="__123Graph_A" localSheetId="2" hidden="1">'REGION OUEST'!$F$2:$F$5</definedName>
    <definedName name="__123Graph_A" localSheetId="3" hidden="1">'REGION SUD'!$F$2:$F$5</definedName>
    <definedName name="__123Graph_A" localSheetId="4" hidden="1">'TOTAL FRANCE'!$F$2:$F$5</definedName>
    <definedName name="__123Graph_AHISTOCUMULE" localSheetId="0" hidden="1">'REGION EST'!$B$2:$E$2</definedName>
    <definedName name="__123Graph_AHISTOCUMULE" localSheetId="1" hidden="1">'REGION NORD'!$B$2:$E$2</definedName>
    <definedName name="__123Graph_AHISTOCUMULE" localSheetId="2" hidden="1">'REGION OUEST'!$B$2:$E$2</definedName>
    <definedName name="__123Graph_AHISTOCUMULE" localSheetId="3" hidden="1">'REGION SUD'!$B$2:$E$2</definedName>
    <definedName name="__123Graph_AHISTOCUMULE" localSheetId="4" hidden="1">'TOTAL FRANCE'!$B$2:$E$2</definedName>
    <definedName name="__123Graph_AHISTOSIMPLE" localSheetId="0" hidden="1">'REGION EST'!$B$2:$E$2</definedName>
    <definedName name="__123Graph_AHISTOSIMPLE" localSheetId="1" hidden="1">'REGION NORD'!$B$2:$E$2</definedName>
    <definedName name="__123Graph_AHISTOSIMPLE" localSheetId="2" hidden="1">'REGION OUEST'!$B$2:$E$2</definedName>
    <definedName name="__123Graph_AHISTOSIMPLE" localSheetId="3" hidden="1">'REGION SUD'!$B$2:$E$2</definedName>
    <definedName name="__123Graph_AHISTOSIMPLE" localSheetId="4" hidden="1">'TOTAL FRANCE'!$B$2:$E$2</definedName>
    <definedName name="__123Graph_ASECTORECLATE" localSheetId="0" hidden="1">'REGION EST'!$F$2:$F$5</definedName>
    <definedName name="__123Graph_ASECTORECLATE" localSheetId="1" hidden="1">'REGION NORD'!$F$2:$F$5</definedName>
    <definedName name="__123Graph_ASECTORECLATE" localSheetId="2" hidden="1">'REGION OUEST'!$F$2:$F$5</definedName>
    <definedName name="__123Graph_ASECTORECLATE" localSheetId="3" hidden="1">'REGION SUD'!$F$2:$F$5</definedName>
    <definedName name="__123Graph_ASECTORECLATE" localSheetId="4" hidden="1">'TOTAL FRANCE'!$F$2:$F$5</definedName>
    <definedName name="__123Graph_ASECTORIEL" localSheetId="0" hidden="1">'REGION EST'!$F$2:$F$5</definedName>
    <definedName name="__123Graph_ASECTORIEL" localSheetId="1" hidden="1">'REGION NORD'!$F$2:$F$5</definedName>
    <definedName name="__123Graph_ASECTORIEL" localSheetId="2" hidden="1">'REGION OUEST'!$F$2:$F$5</definedName>
    <definedName name="__123Graph_ASECTORIEL" localSheetId="3" hidden="1">'REGION SUD'!$F$2:$F$5</definedName>
    <definedName name="__123Graph_ASECTORIEL" localSheetId="4" hidden="1">'TOTAL FRANCE'!$F$2:$F$5</definedName>
    <definedName name="__123Graph_B" localSheetId="1" hidden="1">'REGION NORD'!$I$2:$I$5</definedName>
    <definedName name="__123Graph_B" localSheetId="2" hidden="1">'REGION OUEST'!$I$2:$I$5</definedName>
    <definedName name="__123Graph_B" localSheetId="3" hidden="1">'REGION SUD'!$I$2:$I$5</definedName>
    <definedName name="__123Graph_B" localSheetId="4" hidden="1">'TOTAL FRANCE'!$J$3:$J$5</definedName>
    <definedName name="__123Graph_BHISTOCUMULE" localSheetId="0" hidden="1">'REGION EST'!$B$3:$E$3</definedName>
    <definedName name="__123Graph_BHISTOCUMULE" localSheetId="1" hidden="1">'REGION NORD'!$B$3:$E$3</definedName>
    <definedName name="__123Graph_BHISTOCUMULE" localSheetId="2" hidden="1">'REGION OUEST'!$B$3:$E$3</definedName>
    <definedName name="__123Graph_BHISTOCUMULE" localSheetId="3" hidden="1">'REGION SUD'!$B$3:$E$3</definedName>
    <definedName name="__123Graph_BHISTOCUMULE" localSheetId="4" hidden="1">'TOTAL FRANCE'!$B$3:$E$3</definedName>
    <definedName name="__123Graph_BHISTOSIMPLE" localSheetId="0" hidden="1">'REGION EST'!$B$3:$E$3</definedName>
    <definedName name="__123Graph_BHISTOSIMPLE" localSheetId="1" hidden="1">'REGION NORD'!$B$3:$E$3</definedName>
    <definedName name="__123Graph_BHISTOSIMPLE" localSheetId="2" hidden="1">'REGION OUEST'!$B$3:$E$3</definedName>
    <definedName name="__123Graph_BHISTOSIMPLE" localSheetId="3" hidden="1">'REGION SUD'!$B$3:$E$3</definedName>
    <definedName name="__123Graph_BHISTOSIMPLE" localSheetId="4" hidden="1">'TOTAL FRANCE'!$B$3:$E$3</definedName>
    <definedName name="__123Graph_BSECTORECLATE" localSheetId="0" hidden="1">'REGION EST'!$J$2:$J$5</definedName>
    <definedName name="__123Graph_BSECTORECLATE" localSheetId="1" hidden="1">'REGION NORD'!$I$2:$I$5</definedName>
    <definedName name="__123Graph_BSECTORECLATE" localSheetId="2" hidden="1">'REGION OUEST'!$I$2:$I$5</definedName>
    <definedName name="__123Graph_BSECTORECLATE" localSheetId="3" hidden="1">'REGION SUD'!$J$2:$J$5</definedName>
    <definedName name="__123Graph_BSECTORECLATE" localSheetId="4" hidden="1">'TOTAL FRANCE'!$J$3:$J$5</definedName>
    <definedName name="__123Graph_BSECTORIEL" localSheetId="3" hidden="1">'REGION SUD'!$I$2:$I$5</definedName>
    <definedName name="__123Graph_CHISTOCUMULE" localSheetId="0" hidden="1">'REGION EST'!$B$4:$E$4</definedName>
    <definedName name="__123Graph_CHISTOCUMULE" localSheetId="1" hidden="1">'REGION NORD'!$B$4:$E$4</definedName>
    <definedName name="__123Graph_CHISTOCUMULE" localSheetId="2" hidden="1">'REGION OUEST'!$B$4:$E$4</definedName>
    <definedName name="__123Graph_CHISTOCUMULE" localSheetId="3" hidden="1">'REGION SUD'!$B$4:$E$4</definedName>
    <definedName name="__123Graph_CHISTOCUMULE" localSheetId="4" hidden="1">'TOTAL FRANCE'!$B$4:$E$4</definedName>
    <definedName name="__123Graph_CHISTOSIMPLE" localSheetId="0" hidden="1">'REGION EST'!$B$4:$E$4</definedName>
    <definedName name="__123Graph_CHISTOSIMPLE" localSheetId="1" hidden="1">'REGION NORD'!$B$4:$E$4</definedName>
    <definedName name="__123Graph_CHISTOSIMPLE" localSheetId="2" hidden="1">'REGION OUEST'!$B$4:$E$4</definedName>
    <definedName name="__123Graph_CHISTOSIMPLE" localSheetId="3" hidden="1">'REGION SUD'!$B$4:$E$4</definedName>
    <definedName name="__123Graph_CHISTOSIMPLE" localSheetId="4" hidden="1">'TOTAL FRANCE'!$B$4:$E$4</definedName>
    <definedName name="__123Graph_DHISTOCUMULE" localSheetId="0" hidden="1">'REGION EST'!$B$5:$E$5</definedName>
    <definedName name="__123Graph_DHISTOCUMULE" localSheetId="1" hidden="1">'REGION NORD'!$B$5:$E$5</definedName>
    <definedName name="__123Graph_DHISTOCUMULE" localSheetId="2" hidden="1">'REGION OUEST'!$B$5:$E$5</definedName>
    <definedName name="__123Graph_DHISTOCUMULE" localSheetId="3" hidden="1">'REGION SUD'!$B$5:$E$5</definedName>
    <definedName name="__123Graph_DHISTOCUMULE" localSheetId="4" hidden="1">'TOTAL FRANCE'!$B$5:$E$5</definedName>
    <definedName name="__123Graph_DHISTOSIMPLE" localSheetId="0" hidden="1">'REGION EST'!$B$5:$E$5</definedName>
    <definedName name="__123Graph_DHISTOSIMPLE" localSheetId="1" hidden="1">'REGION NORD'!$B$5:$E$5</definedName>
    <definedName name="__123Graph_DHISTOSIMPLE" localSheetId="2" hidden="1">'REGION OUEST'!$B$5:$E$5</definedName>
    <definedName name="__123Graph_DHISTOSIMPLE" localSheetId="3" hidden="1">'REGION SUD'!$B$5:$E$5</definedName>
    <definedName name="__123Graph_DHISTOSIMPLE" localSheetId="4" hidden="1">'TOTAL FRANCE'!$B$5:$E$5</definedName>
    <definedName name="__123Graph_LBL_A" localSheetId="0" hidden="1">'REGION EST'!$E$4:$E$4</definedName>
    <definedName name="__123Graph_LBL_A" localSheetId="1" hidden="1">'REGION NORD'!$E$4:$E$4</definedName>
    <definedName name="__123Graph_LBL_A" localSheetId="2" hidden="1">'REGION OUEST'!$E$4:$E$4</definedName>
    <definedName name="__123Graph_LBL_A" localSheetId="3" hidden="1">'REGION SUD'!$E$4:$E$4</definedName>
    <definedName name="__123Graph_LBL_A" localSheetId="4" hidden="1">'TOTAL FRANCE'!$E$4:$E$4</definedName>
    <definedName name="__123Graph_LBL_AHISTOCUMULE" localSheetId="0" hidden="1">'REGION EST'!$B$2:$E$2</definedName>
    <definedName name="__123Graph_LBL_AHISTOCUMULE" localSheetId="1" hidden="1">'REGION NORD'!$B$2:$E$2</definedName>
    <definedName name="__123Graph_LBL_AHISTOCUMULE" localSheetId="2" hidden="1">'REGION OUEST'!$B$2:$E$2</definedName>
    <definedName name="__123Graph_LBL_AHISTOCUMULE" localSheetId="3" hidden="1">'REGION SUD'!$B$2:$E$2</definedName>
    <definedName name="__123Graph_LBL_AHISTOCUMULE" localSheetId="4" hidden="1">'TOTAL FRANCE'!$B$2:$E$2</definedName>
    <definedName name="__123Graph_LBL_AHISTOSIMPLE" localSheetId="0" hidden="1">'REGION EST'!$B$2:$E$2</definedName>
    <definedName name="__123Graph_LBL_AHISTOSIMPLE" localSheetId="1" hidden="1">'REGION NORD'!$B$2:$E$2</definedName>
    <definedName name="__123Graph_LBL_AHISTOSIMPLE" localSheetId="2" hidden="1">'REGION OUEST'!$B$2:$E$2</definedName>
    <definedName name="__123Graph_LBL_AHISTOSIMPLE" localSheetId="3" hidden="1">'REGION SUD'!$B$2:$E$2</definedName>
    <definedName name="__123Graph_LBL_AHISTOSIMPLE" localSheetId="4" hidden="1">'TOTAL FRANCE'!$B$2:$E$2</definedName>
    <definedName name="__123Graph_LBL_ASECTORECLATE" localSheetId="0" hidden="1">'REGION EST'!$E$4:$E$4</definedName>
    <definedName name="__123Graph_LBL_ASECTORECLATE" localSheetId="1" hidden="1">'REGION NORD'!$E$4:$E$4</definedName>
    <definedName name="__123Graph_LBL_ASECTORECLATE" localSheetId="2" hidden="1">'REGION OUEST'!$E$4:$E$4</definedName>
    <definedName name="__123Graph_LBL_ASECTORECLATE" localSheetId="3" hidden="1">'REGION SUD'!$E$4:$E$4</definedName>
    <definedName name="__123Graph_LBL_ASECTORECLATE" localSheetId="4" hidden="1">'TOTAL FRANCE'!$E$4:$E$4</definedName>
    <definedName name="__123Graph_LBL_ASECTORIEL" localSheetId="0" hidden="1">'REGION EST'!$E$4:$E$4</definedName>
    <definedName name="__123Graph_LBL_ASECTORIEL" localSheetId="1" hidden="1">'REGION NORD'!$E$4:$E$4</definedName>
    <definedName name="__123Graph_LBL_ASECTORIEL" localSheetId="2" hidden="1">'REGION OUEST'!$E$4:$E$4</definedName>
    <definedName name="__123Graph_LBL_ASECTORIEL" localSheetId="3" hidden="1">'REGION SUD'!$E$4:$E$4</definedName>
    <definedName name="__123Graph_LBL_ASECTORIEL" localSheetId="4" hidden="1">'TOTAL FRANCE'!$E$4:$E$4</definedName>
    <definedName name="__123Graph_LBL_BHISTOCUMULE" localSheetId="0" hidden="1">'REGION EST'!$B$3:$E$3</definedName>
    <definedName name="__123Graph_LBL_BHISTOCUMULE" localSheetId="1" hidden="1">'REGION NORD'!$B$3:$E$3</definedName>
    <definedName name="__123Graph_LBL_BHISTOCUMULE" localSheetId="2" hidden="1">'REGION OUEST'!$B$3:$E$3</definedName>
    <definedName name="__123Graph_LBL_BHISTOCUMULE" localSheetId="3" hidden="1">'REGION SUD'!$B$3:$E$3</definedName>
    <definedName name="__123Graph_LBL_BHISTOCUMULE" localSheetId="4" hidden="1">'TOTAL FRANCE'!$B$3:$E$3</definedName>
    <definedName name="__123Graph_LBL_BHISTOSIMPLE" localSheetId="0" hidden="1">'REGION EST'!$B$3:$E$3</definedName>
    <definedName name="__123Graph_LBL_BHISTOSIMPLE" localSheetId="1" hidden="1">'REGION NORD'!$B$3:$E$3</definedName>
    <definedName name="__123Graph_LBL_BHISTOSIMPLE" localSheetId="2" hidden="1">'REGION OUEST'!$B$3:$E$3</definedName>
    <definedName name="__123Graph_LBL_BHISTOSIMPLE" localSheetId="3" hidden="1">'REGION SUD'!$B$3:$E$3</definedName>
    <definedName name="__123Graph_LBL_BHISTOSIMPLE" localSheetId="4" hidden="1">'TOTAL FRANCE'!$B$3:$E$3</definedName>
    <definedName name="__123Graph_LBL_CHISTOCUMULE" localSheetId="0" hidden="1">'REGION EST'!$B$4:$E$4</definedName>
    <definedName name="__123Graph_LBL_CHISTOCUMULE" localSheetId="1" hidden="1">'REGION NORD'!$B$4:$E$4</definedName>
    <definedName name="__123Graph_LBL_CHISTOCUMULE" localSheetId="2" hidden="1">'REGION OUEST'!$B$4:$E$4</definedName>
    <definedName name="__123Graph_LBL_CHISTOCUMULE" localSheetId="3" hidden="1">'REGION SUD'!$B$4:$E$4</definedName>
    <definedName name="__123Graph_LBL_CHISTOCUMULE" localSheetId="4" hidden="1">'TOTAL FRANCE'!$B$4:$E$4</definedName>
    <definedName name="__123Graph_LBL_CHISTOSIMPLE" localSheetId="0" hidden="1">'REGION EST'!$B$4:$E$4</definedName>
    <definedName name="__123Graph_LBL_CHISTOSIMPLE" localSheetId="1" hidden="1">'REGION NORD'!$B$4:$E$4</definedName>
    <definedName name="__123Graph_LBL_CHISTOSIMPLE" localSheetId="2" hidden="1">'REGION OUEST'!$B$4:$E$4</definedName>
    <definedName name="__123Graph_LBL_CHISTOSIMPLE" localSheetId="3" hidden="1">'REGION SUD'!$B$4:$E$4</definedName>
    <definedName name="__123Graph_LBL_CHISTOSIMPLE" localSheetId="4" hidden="1">'TOTAL FRANCE'!$B$4:$E$4</definedName>
    <definedName name="__123Graph_LBL_DHISTOCUMULE" localSheetId="0" hidden="1">'REGION EST'!$B$5:$E$5</definedName>
    <definedName name="__123Graph_LBL_DHISTOCUMULE" localSheetId="1" hidden="1">'REGION NORD'!$B$5:$E$5</definedName>
    <definedName name="__123Graph_LBL_DHISTOCUMULE" localSheetId="2" hidden="1">'REGION OUEST'!$B$5:$E$5</definedName>
    <definedName name="__123Graph_LBL_DHISTOCUMULE" localSheetId="3" hidden="1">'REGION SUD'!$B$5:$E$5</definedName>
    <definedName name="__123Graph_LBL_DHISTOCUMULE" localSheetId="4" hidden="1">'TOTAL FRANCE'!$B$5:$E$5</definedName>
    <definedName name="__123Graph_LBL_DHISTOSIMPLE" localSheetId="0" hidden="1">'REGION EST'!$B$5:$E$5</definedName>
    <definedName name="__123Graph_LBL_DHISTOSIMPLE" localSheetId="1" hidden="1">'REGION NORD'!$B$5:$E$5</definedName>
    <definedName name="__123Graph_LBL_DHISTOSIMPLE" localSheetId="2" hidden="1">'REGION OUEST'!$B$5:$E$5</definedName>
    <definedName name="__123Graph_LBL_DHISTOSIMPLE" localSheetId="3" hidden="1">'REGION SUD'!$B$5:$E$5</definedName>
    <definedName name="__123Graph_LBL_DHISTOSIMPLE" localSheetId="4" hidden="1">'TOTAL FRANCE'!$B$5:$E$5</definedName>
    <definedName name="__123Graph_X" localSheetId="0" hidden="1">'REGION EST'!$A$2:$A$5</definedName>
    <definedName name="__123Graph_X" localSheetId="1" hidden="1">'REGION NORD'!$A$2:$A$5</definedName>
    <definedName name="__123Graph_X" localSheetId="2" hidden="1">'REGION OUEST'!$A$2:$A$5</definedName>
    <definedName name="__123Graph_X" localSheetId="3" hidden="1">'REGION SUD'!$A$2:$A$5</definedName>
    <definedName name="__123Graph_X" localSheetId="4" hidden="1">'TOTAL FRANCE'!$A$2:$A$5</definedName>
    <definedName name="__123Graph_XHISTOCUMULE" localSheetId="0" hidden="1">'REGION EST'!$B$1:$E$1</definedName>
    <definedName name="__123Graph_XHISTOCUMULE" localSheetId="1" hidden="1">'REGION NORD'!$B$1:$E$1</definedName>
    <definedName name="__123Graph_XHISTOCUMULE" localSheetId="2" hidden="1">'REGION OUEST'!$B$1:$E$1</definedName>
    <definedName name="__123Graph_XHISTOCUMULE" localSheetId="3" hidden="1">'REGION SUD'!$B$1:$E$1</definedName>
    <definedName name="__123Graph_XHISTOCUMULE" localSheetId="4" hidden="1">'TOTAL FRANCE'!$B$1:$E$1</definedName>
    <definedName name="__123Graph_XHISTOSIMPLE" localSheetId="0" hidden="1">'REGION EST'!$B$1:$E$1</definedName>
    <definedName name="__123Graph_XHISTOSIMPLE" localSheetId="1" hidden="1">'REGION NORD'!$B$1:$E$1</definedName>
    <definedName name="__123Graph_XHISTOSIMPLE" localSheetId="2" hidden="1">'REGION OUEST'!$B$1:$E$1</definedName>
    <definedName name="__123Graph_XHISTOSIMPLE" localSheetId="3" hidden="1">'REGION SUD'!$B$1:$E$1</definedName>
    <definedName name="__123Graph_XHISTOSIMPLE" localSheetId="4" hidden="1">'TOTAL FRANCE'!$B$1:$E$1</definedName>
    <definedName name="__123Graph_XSECTORECLATE" localSheetId="0" hidden="1">'REGION EST'!$A$2:$A$5</definedName>
    <definedName name="__123Graph_XSECTORECLATE" localSheetId="1" hidden="1">'REGION NORD'!$A$2:$A$5</definedName>
    <definedName name="__123Graph_XSECTORECLATE" localSheetId="2" hidden="1">'REGION OUEST'!$A$2:$A$5</definedName>
    <definedName name="__123Graph_XSECTORECLATE" localSheetId="3" hidden="1">'REGION SUD'!$A$2:$A$5</definedName>
    <definedName name="__123Graph_XSECTORECLATE" localSheetId="4" hidden="1">'TOTAL FRANCE'!$A$2:$A$5</definedName>
    <definedName name="__123Graph_XSECTORIEL" localSheetId="0" hidden="1">'REGION EST'!$A$2:$A$5</definedName>
    <definedName name="__123Graph_XSECTORIEL" localSheetId="1" hidden="1">'REGION NORD'!$A$2:$A$5</definedName>
    <definedName name="__123Graph_XSECTORIEL" localSheetId="2" hidden="1">'REGION OUEST'!$A$2:$A$5</definedName>
    <definedName name="__123Graph_XSECTORIEL" localSheetId="3" hidden="1">'REGION SUD'!$A$2:$A$5</definedName>
    <definedName name="__123Graph_XSECTORIEL" localSheetId="4" hidden="1">'TOTAL FRANCE'!$A$2:$A$5</definedName>
    <definedName name="_1__123Graph_ALIN_AIRE" localSheetId="0" hidden="1">'REGION EST'!$B$2:$E$2</definedName>
    <definedName name="_10__123Graph_BLIN_AIRE" localSheetId="4" hidden="1">'TOTAL FRANCE'!$B$3:$E$3</definedName>
    <definedName name="_11__123Graph_CLIN_AIRE" localSheetId="0" hidden="1">'REGION EST'!$B$4:$E$4</definedName>
    <definedName name="_12__123Graph_CLIN_AIRE" localSheetId="1" hidden="1">'REGION NORD'!$B$4:$E$4</definedName>
    <definedName name="_13__123Graph_CLIN_AIRE" localSheetId="2" hidden="1">'REGION OUEST'!$B$4:$E$4</definedName>
    <definedName name="_14__123Graph_CLIN_AIRE" localSheetId="3" hidden="1">'REGION SUD'!$B$4:$E$4</definedName>
    <definedName name="_15__123Graph_CLIN_AIRE" localSheetId="4" hidden="1">'TOTAL FRANCE'!$B$4:$E$4</definedName>
    <definedName name="_16__123Graph_DLIN_AIRE" localSheetId="0" hidden="1">'REGION EST'!$B$5:$E$5</definedName>
    <definedName name="_17__123Graph_DLIN_AIRE" localSheetId="1" hidden="1">'REGION NORD'!$B$5:$E$5</definedName>
    <definedName name="_18__123Graph_DLIN_AIRE" localSheetId="2" hidden="1">'REGION OUEST'!$B$5:$E$5</definedName>
    <definedName name="_19__123Graph_DLIN_AIRE" localSheetId="3" hidden="1">'REGION SUD'!$B$5:$E$5</definedName>
    <definedName name="_2__123Graph_ALIN_AIRE" localSheetId="1" hidden="1">'REGION NORD'!$B$2:$E$2</definedName>
    <definedName name="_20__123Graph_DLIN_AIRE" localSheetId="4" hidden="1">'TOTAL FRANCE'!$B$5:$E$5</definedName>
    <definedName name="_21__123Graph_XLIN_AIRE" localSheetId="0" hidden="1">'REGION EST'!$B$1:$E$1</definedName>
    <definedName name="_22__123Graph_XLIN_AIRE" localSheetId="1" hidden="1">'REGION NORD'!$B$1:$E$1</definedName>
    <definedName name="_23__123Graph_XLIN_AIRE" localSheetId="2" hidden="1">'REGION OUEST'!$B$1:$E$1</definedName>
    <definedName name="_24__123Graph_XLIN_AIRE" localSheetId="3" hidden="1">'REGION SUD'!$B$1:$E$1</definedName>
    <definedName name="_25__123Graph_XLIN_AIRE" localSheetId="4" hidden="1">'TOTAL FRANCE'!$B$1:$E$1</definedName>
    <definedName name="_3__123Graph_ALIN_AIRE" localSheetId="2" hidden="1">'REGION OUEST'!$B$2:$E$2</definedName>
    <definedName name="_4__123Graph_ALIN_AIRE" localSheetId="3" hidden="1">'REGION SUD'!$B$2:$E$2</definedName>
    <definedName name="_5__123Graph_ALIN_AIRE" localSheetId="4" hidden="1">'TOTAL FRANCE'!$B$2:$E$2</definedName>
    <definedName name="_6__123Graph_BLIN_AIRE" localSheetId="0" hidden="1">'REGION EST'!$B$3:$E$3</definedName>
    <definedName name="_7__123Graph_BLIN_AIRE" localSheetId="1" hidden="1">'REGION NORD'!$B$3:$E$3</definedName>
    <definedName name="_8__123Graph_BLIN_AIRE" localSheetId="2" hidden="1">'REGION OUEST'!$B$3:$E$3</definedName>
    <definedName name="_9__123Graph_BLIN_AIRE" localSheetId="3" hidden="1">'REGION SUD'!$B$3:$E$3</definedName>
    <definedName name="coeff" localSheetId="0">1.09</definedName>
    <definedName name="coeff" localSheetId="1">1.07</definedName>
    <definedName name="coeff" localSheetId="2">1.12</definedName>
    <definedName name="coeff" localSheetId="3">1.1</definedName>
    <definedName name="coeff">1.07</definedName>
    <definedName name="Course" localSheetId="1">'REGION NORD'!$B$3:$E$3</definedName>
    <definedName name="Course" localSheetId="2">'REGION OUEST'!$B$3:$E$3</definedName>
    <definedName name="Course" localSheetId="3">'REGION SUD'!$B$3:$E$3</definedName>
    <definedName name="Course" localSheetId="4">'TOTAL FRANCE'!$B$3:$E$3</definedName>
    <definedName name="Course">'REGION EST'!$B$3:$E$3</definedName>
    <definedName name="Express" localSheetId="1">'REGION NORD'!$B$5:$E$5</definedName>
    <definedName name="Express" localSheetId="2">'REGION OUEST'!$B$5:$E$5</definedName>
    <definedName name="Express" localSheetId="3">'REGION SUD'!$B$5:$E$5</definedName>
    <definedName name="Express" localSheetId="4">'TOTAL FRANCE'!$B$5:$E$5</definedName>
    <definedName name="Express">'REGION EST'!$B$5:$E$5</definedName>
    <definedName name="FRANCE">'TOTAL FRANCE'!$B$2:$E$5</definedName>
    <definedName name="International" localSheetId="1">'REGION NORD'!$B$2:$E$2</definedName>
    <definedName name="International" localSheetId="2">'REGION OUEST'!$B$2:$E$2</definedName>
    <definedName name="International" localSheetId="3">'REGION SUD'!$B$2:$E$2</definedName>
    <definedName name="International" localSheetId="4">'TOTAL FRANCE'!$B$2:$E$2</definedName>
    <definedName name="International">'REGION EST'!$B$2:$E$2</definedName>
    <definedName name="Messagerie" localSheetId="1">'REGION NORD'!$B$4:$E$4</definedName>
    <definedName name="Messagerie" localSheetId="2">'REGION OUEST'!$B$4:$E$4</definedName>
    <definedName name="Messagerie" localSheetId="3">'REGION SUD'!$B$4:$E$4</definedName>
    <definedName name="Messagerie" localSheetId="4">'TOTAL FRANCE'!$B$4:$E$4</definedName>
    <definedName name="Messagerie">'REGION EST'!$B$4:$E$4</definedName>
    <definedName name="PREV._94" localSheetId="1">'REGION NORD'!$G$2:$G$5</definedName>
    <definedName name="PREV._94" localSheetId="2">'REGION OUEST'!$G$2:$G$5</definedName>
    <definedName name="PREV._94" localSheetId="3">'REGION SUD'!$G$2:$G$5</definedName>
    <definedName name="PREV._94">'REGION EST'!$G$2:$G$5</definedName>
    <definedName name="Région_EST">'REGION EST'!$B$2:$E$5</definedName>
    <definedName name="Région_NORD">'REGION NORD'!$B$2:$E$5</definedName>
    <definedName name="Région_OUEST">'REGION OUEST'!$B$2:$E$5</definedName>
    <definedName name="Région_SUD">'REGION SUD'!$B$2:$E$5</definedName>
    <definedName name="TOTAL">SUM('REGION EST:REGION SUD'!$B$2:$E$5)</definedName>
    <definedName name="TOTAL_93" localSheetId="1">'REGION NORD'!$F$2:$F$5</definedName>
    <definedName name="TOTAL_93" localSheetId="2">'REGION OUEST'!$F$2:$F$5</definedName>
    <definedName name="TOTAL_93" localSheetId="3">'REGION SUD'!$F$2:$F$5</definedName>
    <definedName name="TOTAL_93" localSheetId="4">'TOTAL FRANCE'!$F$2:$F$5</definedName>
    <definedName name="TOTAL_93">'REGION EST'!$F$2:$F$5</definedName>
    <definedName name="TRIM.1" localSheetId="1">'REGION NORD'!$B$2:$B$5</definedName>
    <definedName name="TRIM.1" localSheetId="2">'REGION OUEST'!$B$2:$B$5</definedName>
    <definedName name="TRIM.1" localSheetId="3">'REGION SUD'!$B$2:$B$5</definedName>
    <definedName name="TRIM.1" localSheetId="4">'TOTAL FRANCE'!$B$2:$B$5</definedName>
    <definedName name="TRIM.1">'REGION EST'!$B$2:$B$5</definedName>
    <definedName name="TRIM.2" localSheetId="1">'REGION NORD'!$C$2:$C$5</definedName>
    <definedName name="TRIM.2" localSheetId="2">'REGION OUEST'!$C$2:$C$5</definedName>
    <definedName name="TRIM.2" localSheetId="3">'REGION SUD'!$C$2:$C$5</definedName>
    <definedName name="TRIM.2" localSheetId="4">'TOTAL FRANCE'!$C$2:$C$5</definedName>
    <definedName name="TRIM.2">'REGION EST'!$C$2:$C$5</definedName>
    <definedName name="TRIM.3" localSheetId="1">'REGION NORD'!$D$2:$D$5</definedName>
    <definedName name="TRIM.3" localSheetId="2">'REGION OUEST'!$D$2:$D$5</definedName>
    <definedName name="TRIM.3" localSheetId="3">'REGION SUD'!$D$2:$D$5</definedName>
    <definedName name="TRIM.3" localSheetId="4">'TOTAL FRANCE'!$D$2:$D$5</definedName>
    <definedName name="TRIM.3">'REGION EST'!$D$2:$D$5</definedName>
    <definedName name="TRIM.4" localSheetId="1">'REGION NORD'!$E$2:$E$5</definedName>
    <definedName name="TRIM.4" localSheetId="2">'REGION OUEST'!$E$2:$E$5</definedName>
    <definedName name="TRIM.4" localSheetId="3">'REGION SUD'!$E$2:$E$5</definedName>
    <definedName name="TRIM.4" localSheetId="4">'TOTAL FRANCE'!$E$2:$E$5</definedName>
    <definedName name="TRIM.4">'REGION EST'!$E$2:$E$5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2" i="1"/>
  <c r="G5" i="1"/>
  <c r="G4" i="1"/>
  <c r="G3" i="1"/>
  <c r="E6" i="1"/>
  <c r="D6" i="1"/>
  <c r="C6" i="1"/>
  <c r="B6" i="1"/>
  <c r="F5" i="1"/>
  <c r="F4" i="1"/>
  <c r="F3" i="1"/>
  <c r="F2" i="1"/>
  <c r="G2" i="2"/>
  <c r="G3" i="2"/>
  <c r="G4" i="2"/>
  <c r="G5" i="2"/>
  <c r="F6" i="2"/>
  <c r="E6" i="2"/>
  <c r="D6" i="2"/>
  <c r="C6" i="2"/>
  <c r="B6" i="2"/>
  <c r="F5" i="2"/>
  <c r="F4" i="2"/>
  <c r="F3" i="2"/>
  <c r="F2" i="2"/>
  <c r="G2" i="3"/>
  <c r="G3" i="3"/>
  <c r="G4" i="3"/>
  <c r="G5" i="3"/>
  <c r="E6" i="3"/>
  <c r="D6" i="3"/>
  <c r="C6" i="3"/>
  <c r="B6" i="3"/>
  <c r="F5" i="3"/>
  <c r="F4" i="3"/>
  <c r="F3" i="3"/>
  <c r="F2" i="3"/>
  <c r="F6" i="3"/>
  <c r="B6" i="4"/>
  <c r="G2" i="4"/>
  <c r="G3" i="4"/>
  <c r="G4" i="4"/>
  <c r="G5" i="4"/>
  <c r="E6" i="4"/>
  <c r="D6" i="4"/>
  <c r="C6" i="4"/>
  <c r="F5" i="4"/>
  <c r="F4" i="4"/>
  <c r="F3" i="4"/>
  <c r="F2" i="4"/>
  <c r="F6" i="4"/>
  <c r="C2" i="5"/>
  <c r="D2" i="5"/>
  <c r="E2" i="5"/>
  <c r="C3" i="5"/>
  <c r="D3" i="5"/>
  <c r="E3" i="5"/>
  <c r="C4" i="5"/>
  <c r="D4" i="5"/>
  <c r="E4" i="5"/>
  <c r="C5" i="5"/>
  <c r="D5" i="5"/>
  <c r="E5" i="5"/>
  <c r="B3" i="5"/>
  <c r="B4" i="5"/>
  <c r="B5" i="5"/>
  <c r="B2" i="5"/>
  <c r="G6" i="1" l="1"/>
  <c r="G4" i="5"/>
  <c r="G3" i="5"/>
  <c r="G5" i="5"/>
  <c r="G6" i="2"/>
  <c r="G6" i="4"/>
  <c r="F4" i="5"/>
  <c r="D6" i="5"/>
  <c r="G6" i="3"/>
  <c r="F5" i="5"/>
  <c r="B6" i="5"/>
  <c r="F2" i="5"/>
  <c r="F6" i="5"/>
  <c r="F3" i="5"/>
  <c r="E6" i="5"/>
  <c r="C6" i="5"/>
  <c r="G2" i="5"/>
  <c r="G6" i="5" l="1"/>
</calcChain>
</file>

<file path=xl/sharedStrings.xml><?xml version="1.0" encoding="utf-8"?>
<sst xmlns="http://schemas.openxmlformats.org/spreadsheetml/2006/main" count="60" uniqueCount="16">
  <si>
    <t>Région EST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</si>
  <si>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</si>
  <si>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</si>
  <si>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</si>
  <si>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</si>
  <si>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</si>
  <si>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</si>
  <si>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</si>
  <si>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</si>
  <si>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TOTAL</t>
  </si>
  <si>
    <t>Région NORD</t>
  </si>
  <si>
    <t>Région OUEST</t>
  </si>
  <si>
    <t>Région SUD</t>
  </si>
  <si>
    <t>FRANCE</t>
  </si>
  <si>
    <t>TOTAL 20</t>
  </si>
  <si>
    <t>PREV.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</si>
</sst>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&quot; M€&quot;"/>
  </numFmts>
  <fonts count="9">
    <font>
      <sz val="10"/>
      <name val="Courier"/>
    </font>
    <font>
      <sz val="10"/>
      <color indexed="12"/>
      <name val="Courier"/>
      <family val="3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u/>
      <sz val="11.5"/>
      <color theme="10"/>
      <name val="Courier"/>
      <family val="3"/>
    </font>
    <font>
      <b/>
      <u/>
      <sz val="11"/>
      <color theme="3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79998168889431442"/>
      </right>
      <top style="thin">
        <color theme="4" tint="0.3999450666829432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3999450666829432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39994506668294322"/>
      </right>
      <top style="thin">
        <color theme="4" tint="0.39994506668294322"/>
      </top>
      <bottom style="thin">
        <color theme="4" tint="0.79998168889431442"/>
      </bottom>
      <diagonal/>
    </border>
    <border>
      <left style="thin">
        <color theme="4" tint="0.3999450666829432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3999450666829432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39994506668294322"/>
      </left>
      <right style="thin">
        <color theme="4" tint="0.79998168889431442"/>
      </right>
      <top style="thin">
        <color theme="4" tint="0.79998168889431442"/>
      </top>
      <bottom style="thin">
        <color theme="4" tint="0.3999450666829432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39994506668294322"/>
      </bottom>
      <diagonal/>
    </border>
    <border>
      <left style="thin">
        <color theme="4" tint="0.79998168889431442"/>
      </left>
      <right style="thin">
        <color theme="4" tint="0.39994506668294322"/>
      </right>
      <top style="thin">
        <color theme="4" tint="0.79998168889431442"/>
      </top>
      <bottom style="thin">
        <color theme="4" tint="0.39994506668294322"/>
      </bottom>
      <diagonal/>
    </border>
  </borders>
  <cellStyleXfs count="4">
    <xf numFmtId="0" fontId="0" fillId="0" borderId="0"/>
    <xf numFmtId="0" fontId="4" fillId="2" borderId="1"/>
    <xf numFmtId="0" fontId="3" fillId="3" borderId="2">
      <alignment horizont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164" fontId="6" fillId="0" borderId="0" xfId="0" applyNumberFormat="1" applyFont="1"/>
    <xf numFmtId="164" fontId="8" fillId="0" borderId="0" xfId="3" applyNumberFormat="1" applyFont="1" applyAlignment="1" applyProtection="1"/>
    <xf numFmtId="0" fontId="6" fillId="4" borderId="3" xfId="0" applyFont="1" applyFill="1" applyBorder="1"/>
    <xf numFmtId="0" fontId="6" fillId="4" borderId="4" xfId="0" applyFont="1" applyFill="1" applyBorder="1"/>
    <xf numFmtId="0" fontId="6" fillId="4" borderId="5" xfId="0" applyFont="1" applyFill="1" applyBorder="1"/>
    <xf numFmtId="0" fontId="5" fillId="4" borderId="6" xfId="0" applyFont="1" applyFill="1" applyBorder="1"/>
    <xf numFmtId="164" fontId="5" fillId="4" borderId="7" xfId="0" applyNumberFormat="1" applyFont="1" applyFill="1" applyBorder="1"/>
    <xf numFmtId="164" fontId="6" fillId="4" borderId="8" xfId="0" applyNumberFormat="1" applyFont="1" applyFill="1" applyBorder="1"/>
    <xf numFmtId="0" fontId="5" fillId="5" borderId="6" xfId="0" applyFont="1" applyFill="1" applyBorder="1"/>
    <xf numFmtId="164" fontId="5" fillId="5" borderId="7" xfId="0" applyNumberFormat="1" applyFont="1" applyFill="1" applyBorder="1"/>
    <xf numFmtId="164" fontId="6" fillId="5" borderId="8" xfId="0" applyNumberFormat="1" applyFont="1" applyFill="1" applyBorder="1"/>
    <xf numFmtId="0" fontId="6" fillId="5" borderId="9" xfId="0" applyFont="1" applyFill="1" applyBorder="1"/>
    <xf numFmtId="164" fontId="6" fillId="5" borderId="10" xfId="0" applyNumberFormat="1" applyFont="1" applyFill="1" applyBorder="1"/>
    <xf numFmtId="164" fontId="8" fillId="5" borderId="11" xfId="3" applyNumberFormat="1" applyFont="1" applyFill="1" applyBorder="1" applyAlignment="1" applyProtection="1"/>
  </cellXfs>
  <cellStyles count="4">
    <cellStyle name="Lien hypertexte" xfId="3" builtinId="8"/>
    <cellStyle name="ligne" xfId="1" xr:uid="{00000000-0005-0000-0000-000001000000}"/>
    <cellStyle name="Normal" xfId="0" builtinId="0"/>
    <cellStyle name="TITCOL" xfId="2" xr:uid="{00000000-0005-0000-0000-000003000000}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</dxf>
    <dxf>
      <font>
        <b/>
        <i val="0"/>
        <strike val="0"/>
        <color theme="3" tint="-0.499984740745262"/>
      </font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theme="4" tint="-0.24994659260841701"/>
      </font>
      <fill>
        <patternFill>
          <bgColor theme="0" tint="-4.9989318521683403E-2"/>
        </patternFill>
      </fill>
    </dxf>
    <dxf>
      <font>
        <b/>
        <i/>
        <color theme="3" tint="-0.499984740745262"/>
      </font>
      <fill>
        <patternFill>
          <bgColor theme="4" tint="0.79998168889431442"/>
        </patternFill>
      </fill>
    </dxf>
    <dxf>
      <font>
        <b/>
        <i val="0"/>
        <color theme="3" tint="-0.499984740745262"/>
      </font>
      <fill>
        <patternFill>
          <bgColor theme="4" tint="0.79998168889431442"/>
        </patternFill>
      </fill>
    </dxf>
    <dxf>
      <font>
        <b/>
        <i val="0"/>
        <color theme="3" tint="-0.24994659260841701"/>
      </font>
      <fill>
        <patternFill>
          <bgColor theme="4" tint="0.79998168889431442"/>
        </patternFill>
      </fill>
    </dxf>
    <dxf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fill>
        <patternFill>
          <bgColor theme="4" tint="0.79998168889431442"/>
        </patternFill>
      </fill>
    </dxf>
    <dxf>
      <font>
        <color theme="4" tint="0.79998168889431442"/>
      </font>
    </dxf>
  </dxfs>
  <tableStyles count="5" defaultTableStyle="Style de tableau 2" defaultPivotStyle="PivotStyleLight16">
    <tableStyle name="IOS" pivot="0" count="0" xr9:uid="{00000000-0011-0000-FFFF-FFFF00000000}"/>
    <tableStyle name="Style de tableau 1" pivot="0" count="1" xr9:uid="{00000000-0011-0000-FFFF-FFFF01000000}">
      <tableStyleElement type="secondRowStripe" dxfId="24"/>
    </tableStyle>
    <tableStyle name="Style de tableau 2" pivot="0" count="1" xr9:uid="{00000000-0011-0000-FFFF-FFFF02000000}">
      <tableStyleElement type="secondRowStripe" dxfId="23"/>
    </tableStyle>
    <tableStyle name="Style de tableau 3" pivot="0" count="7" xr9:uid="{00000000-0011-0000-FFFF-FFFF03000000}">
      <tableStyleElement type="wholeTable" dxfId="22"/>
      <tableStyleElement type="headerRow" dxfId="21"/>
      <tableStyleElement type="totalRow" dxfId="20"/>
      <tableStyleElement type="firstColumn" dxfId="19"/>
      <tableStyleElement type="firstRowStripe" dxfId="18"/>
      <tableStyleElement type="secondRowStripe" dxfId="17"/>
      <tableStyleElement type="firstColumnStripe" dxfId="16"/>
    </tableStyle>
    <tableStyle name="Style de tableau 4" pivot="0" count="0" xr9:uid="{00000000-0011-0000-FFFF-FFFF04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50101"/>
      <color rgb="FFFFCC00"/>
      <color rgb="FF51247E"/>
      <color rgb="FFF6F6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fr-FR" sz="1800" b="1">
                <a:solidFill>
                  <a:schemeClr val="tx2">
                    <a:lumMod val="50000"/>
                  </a:schemeClr>
                </a:solidFill>
                <a:effectLst/>
              </a:rPr>
              <a:t>Prévisions 2021</a:t>
            </a:r>
            <a:endParaRPr lang="fr-FR">
              <a:solidFill>
                <a:schemeClr val="tx2">
                  <a:lumMod val="50000"/>
                </a:schemeClr>
              </a:solidFill>
              <a:effectLst/>
            </a:endParaRPr>
          </a:p>
        </c:rich>
      </c:tx>
      <c:layout>
        <c:manualLayout>
          <c:xMode val="edge"/>
          <c:yMode val="edge"/>
          <c:x val="0.3405371200444216"/>
          <c:y val="0"/>
        </c:manualLayout>
      </c:layout>
      <c:overlay val="1"/>
      <c:spPr>
        <a:gradFill flip="none" rotWithShape="1">
          <a:gsLst>
            <a:gs pos="16000">
              <a:srgbClr val="FFC000"/>
            </a:gs>
            <a:gs pos="38000">
              <a:schemeClr val="accent1">
                <a:lumMod val="75000"/>
              </a:schemeClr>
            </a:gs>
            <a:gs pos="84000">
              <a:schemeClr val="accent3">
                <a:lumMod val="75000"/>
              </a:schemeClr>
            </a:gs>
            <a:gs pos="65000">
              <a:srgbClr val="950101"/>
            </a:gs>
          </a:gsLst>
          <a:lin ang="18900000" scaled="1"/>
          <a:tileRect/>
        </a:gradFill>
        <a:ln w="38100">
          <a:solidFill>
            <a:schemeClr val="accent1">
              <a:lumMod val="20000"/>
              <a:lumOff val="80000"/>
            </a:schemeClr>
          </a:solidFill>
        </a:ln>
      </c:spPr>
    </c:title>
    <c:autoTitleDeleted val="0"/>
    <c:view3D>
      <c:rotX val="10"/>
      <c:rotY val="20"/>
      <c:depthPercent val="4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30348814702312E-2"/>
          <c:y val="3.4398034398034377E-2"/>
          <c:w val="0.90694908762052229"/>
          <c:h val="0.818181818181819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'REGION EST'!$A$2</c:f>
              <c:strCache>
                <c:ptCount val="1"/>
                <c:pt idx="0">
                  <c:v>International</c:v>
                </c:pt>
              </c:strCache>
            </c:strRef>
          </c:tx>
          <c:spPr>
            <a:gradFill>
              <a:gsLst>
                <a:gs pos="0">
                  <a:srgbClr val="FFCC00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1"/>
            </a:gra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rgbClr val="FFCC00"/>
                  </a:gs>
                  <a:gs pos="39999">
                    <a:srgbClr val="85C2FF"/>
                  </a:gs>
                  <a:gs pos="70000">
                    <a:srgbClr val="C4D6EB"/>
                  </a:gs>
                  <a:gs pos="100000">
                    <a:srgbClr val="FFEBFA"/>
                  </a:gs>
                </a:gsLst>
                <a:lin ang="5400000" scaled="1"/>
                <a:tileRect/>
              </a:gra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E6C6-41F7-AEAA-2675E614B1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EST'!$B$1:$E$1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'REGION EST'!$B$2:$E$2</c:f>
              <c:numCache>
                <c:formatCode>#\ ##0" M€"</c:formatCode>
                <c:ptCount val="4"/>
                <c:pt idx="0">
                  <c:v>71</c:v>
                </c:pt>
                <c:pt idx="1">
                  <c:v>69</c:v>
                </c:pt>
                <c:pt idx="2">
                  <c:v>77</c:v>
                </c:pt>
                <c:pt idx="3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C6-41F7-AEAA-2675E614B1D1}"/>
            </c:ext>
          </c:extLst>
        </c:ser>
        <c:ser>
          <c:idx val="1"/>
          <c:order val="1"/>
          <c:tx>
            <c:strRef>
              <c:f>'REGION EST'!$A$3</c:f>
              <c:strCache>
                <c:ptCount val="1"/>
                <c:pt idx="0">
                  <c:v>Course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74000">
                  <a:srgbClr val="85C2FF"/>
                </a:gs>
                <a:gs pos="31000">
                  <a:srgbClr val="C4D6EB"/>
                </a:gs>
                <a:gs pos="100000">
                  <a:srgbClr val="FFEBFA"/>
                </a:gs>
              </a:gsLst>
              <a:lin ang="5400000" scaled="1"/>
            </a:gra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FR" sz="800" b="0" i="0" u="none" strike="noStrike" kern="1200" baseline="0">
                    <a:solidFill>
                      <a:schemeClr val="tx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EST'!$B$1:$E$1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'REGION EST'!$B$3:$E$3</c:f>
              <c:numCache>
                <c:formatCode>#\ ##0" M€"</c:formatCode>
                <c:ptCount val="4"/>
                <c:pt idx="0">
                  <c:v>55</c:v>
                </c:pt>
                <c:pt idx="1">
                  <c:v>57</c:v>
                </c:pt>
                <c:pt idx="2">
                  <c:v>57</c:v>
                </c:pt>
                <c:pt idx="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C6-41F7-AEAA-2675E614B1D1}"/>
            </c:ext>
          </c:extLst>
        </c:ser>
        <c:ser>
          <c:idx val="2"/>
          <c:order val="2"/>
          <c:tx>
            <c:strRef>
              <c:f>'REGION EST'!$A$4</c:f>
              <c:strCache>
                <c:ptCount val="1"/>
                <c:pt idx="0">
                  <c:v>Messagerie</c:v>
                </c:pt>
              </c:strCache>
            </c:strRef>
          </c:tx>
          <c:spPr>
            <a:gradFill>
              <a:gsLst>
                <a:gs pos="0">
                  <a:srgbClr val="950101"/>
                </a:gs>
                <a:gs pos="64000">
                  <a:srgbClr val="85C2FF"/>
                </a:gs>
                <a:gs pos="34000">
                  <a:srgbClr val="C4D6EB"/>
                </a:gs>
                <a:gs pos="100000">
                  <a:srgbClr val="FFEBFA"/>
                </a:gs>
              </a:gsLst>
              <a:lin ang="5400000" scaled="1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FR" sz="800" b="0" i="0" u="none" strike="noStrike" kern="1200" baseline="0">
                    <a:solidFill>
                      <a:schemeClr val="tx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EST'!$B$1:$E$1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'REGION EST'!$B$4:$E$4</c:f>
              <c:numCache>
                <c:formatCode>#\ ##0" M€"</c:formatCode>
                <c:ptCount val="4"/>
                <c:pt idx="0">
                  <c:v>60</c:v>
                </c:pt>
                <c:pt idx="1">
                  <c:v>65</c:v>
                </c:pt>
                <c:pt idx="2">
                  <c:v>63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C6-41F7-AEAA-2675E614B1D1}"/>
            </c:ext>
          </c:extLst>
        </c:ser>
        <c:ser>
          <c:idx val="3"/>
          <c:order val="3"/>
          <c:tx>
            <c:strRef>
              <c:f>'REGION EST'!$A$5</c:f>
              <c:strCache>
                <c:ptCount val="1"/>
                <c:pt idx="0">
                  <c:v>Express</c:v>
                </c:pt>
              </c:strCache>
            </c:strRef>
          </c:tx>
          <c:spPr>
            <a:gradFill>
              <a:gsLst>
                <a:gs pos="0">
                  <a:schemeClr val="accent3">
                    <a:lumMod val="33000"/>
                  </a:schemeClr>
                </a:gs>
                <a:gs pos="74000">
                  <a:srgbClr val="85C2FF"/>
                </a:gs>
                <a:gs pos="46000">
                  <a:srgbClr val="C4D6EB"/>
                </a:gs>
                <a:gs pos="100000">
                  <a:srgbClr val="FFEBFA"/>
                </a:gs>
              </a:gsLst>
              <a:lin ang="5400000" scaled="1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FR" sz="800" b="0" i="0" u="none" strike="noStrike" kern="1200" baseline="0">
                    <a:solidFill>
                      <a:schemeClr val="tx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EST'!$B$1:$E$1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'REGION EST'!$B$5:$E$5</c:f>
              <c:numCache>
                <c:formatCode>#\ ##0" M€"</c:formatCode>
                <c:ptCount val="4"/>
                <c:pt idx="0">
                  <c:v>43</c:v>
                </c:pt>
                <c:pt idx="1">
                  <c:v>48</c:v>
                </c:pt>
                <c:pt idx="2">
                  <c:v>49</c:v>
                </c:pt>
                <c:pt idx="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C6-41F7-AEAA-2675E614B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gapDepth val="60"/>
        <c:shape val="box"/>
        <c:axId val="313665376"/>
        <c:axId val="313667728"/>
        <c:axId val="0"/>
      </c:bar3DChart>
      <c:catAx>
        <c:axId val="31366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b="1">
                <a:solidFill>
                  <a:schemeClr val="tx2">
                    <a:lumMod val="50000"/>
                  </a:schemeClr>
                </a:solidFill>
              </a:defRPr>
            </a:pPr>
            <a:endParaRPr lang="fr-FR"/>
          </a:p>
        </c:txPr>
        <c:crossAx val="31366772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13667728"/>
        <c:scaling>
          <c:orientation val="minMax"/>
        </c:scaling>
        <c:delete val="0"/>
        <c:axPos val="l"/>
        <c:majorGridlines/>
        <c:numFmt formatCode="#\ ##0&quot; M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b="0">
                <a:solidFill>
                  <a:schemeClr val="tx2">
                    <a:lumMod val="50000"/>
                  </a:schemeClr>
                </a:solidFill>
              </a:defRPr>
            </a:pPr>
            <a:endParaRPr lang="fr-FR"/>
          </a:p>
        </c:txPr>
        <c:crossAx val="313665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8218581711835295E-2"/>
          <c:y val="0.86903404192612521"/>
          <c:w val="0.8676554563732537"/>
          <c:h val="0.13096595807387476"/>
        </c:manualLayout>
      </c:layout>
      <c:overlay val="0"/>
      <c:txPr>
        <a:bodyPr/>
        <a:lstStyle/>
        <a:p>
          <a:pPr>
            <a:defRPr b="0">
              <a:solidFill>
                <a:schemeClr val="tx2">
                  <a:lumMod val="50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ln w="0">
      <a:noFill/>
    </a:ln>
  </c:spPr>
  <c:printSettings>
    <c:headerFooter alignWithMargins="0"/>
    <c:pageMargins b="0.98425196899999956" l="0.78740157499999996" r="0.78740157499999996" t="0.98425196899999956" header="0.49212598450000061" footer="0.4921259845000006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2"/>
      <c:hPercent val="100"/>
      <c:rotY val="46"/>
      <c:depthPercent val="190"/>
      <c:rAngAx val="0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"/>
          <c:y val="7.9795710692548427E-2"/>
          <c:w val="0.91023113447716486"/>
          <c:h val="0.7896084810193491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'REGION NORD'!$A$2</c:f>
              <c:strCache>
                <c:ptCount val="1"/>
                <c:pt idx="0">
                  <c:v>International</c:v>
                </c:pt>
              </c:strCache>
            </c:strRef>
          </c:tx>
          <c:spPr>
            <a:gradFill flip="none" rotWithShape="1">
              <a:gsLst>
                <a:gs pos="0">
                  <a:srgbClr val="EEECE1">
                    <a:lumMod val="66000"/>
                    <a:alpha val="0"/>
                  </a:srgbClr>
                </a:gs>
                <a:gs pos="37000">
                  <a:srgbClr val="85C2FF"/>
                </a:gs>
                <a:gs pos="61000">
                  <a:srgbClr val="C4D6EB">
                    <a:alpha val="19000"/>
                    <a:lumMod val="47000"/>
                    <a:lumOff val="53000"/>
                  </a:srgbClr>
                </a:gs>
                <a:gs pos="89000">
                  <a:srgbClr val="FFEBFA"/>
                </a:gs>
              </a:gsLst>
              <a:lin ang="16200000" scaled="0"/>
              <a:tileRect/>
            </a:gra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powder">
              <a:contourClr>
                <a:srgbClr val="000000"/>
              </a:contourClr>
            </a:sp3d>
          </c:spPr>
          <c:invertIfNegative val="0"/>
          <c:cat>
            <c:strRef>
              <c:f>'REGION NORD'!$B$1:$E$1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'REGION NORD'!$B$2:$E$2</c:f>
              <c:numCache>
                <c:formatCode>#\ ##0" M€"</c:formatCode>
                <c:ptCount val="4"/>
                <c:pt idx="0">
                  <c:v>51</c:v>
                </c:pt>
                <c:pt idx="1">
                  <c:v>49</c:v>
                </c:pt>
                <c:pt idx="2">
                  <c:v>57</c:v>
                </c:pt>
                <c:pt idx="3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C-44E2-A30A-DCFDB6ADEAF3}"/>
            </c:ext>
          </c:extLst>
        </c:ser>
        <c:ser>
          <c:idx val="1"/>
          <c:order val="1"/>
          <c:tx>
            <c:strRef>
              <c:f>'REGION NORD'!$A$3</c:f>
              <c:strCache>
                <c:ptCount val="1"/>
                <c:pt idx="0">
                  <c:v>Course</c:v>
                </c:pt>
              </c:strCache>
            </c:strRef>
          </c:tx>
          <c:spPr>
            <a:gradFill flip="none" rotWithShape="1">
              <a:gsLst>
                <a:gs pos="0">
                  <a:srgbClr val="8064A2">
                    <a:lumMod val="50000"/>
                    <a:alpha val="44000"/>
                  </a:srgbClr>
                </a:gs>
                <a:gs pos="32000">
                  <a:srgbClr val="6D648F"/>
                </a:gs>
                <a:gs pos="68000">
                  <a:srgbClr val="C0C0FF">
                    <a:alpha val="40000"/>
                  </a:srgbClr>
                </a:gs>
              </a:gsLst>
              <a:lin ang="16200000" scaled="1"/>
              <a:tileRect/>
            </a:gra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powder">
              <a:contourClr>
                <a:srgbClr val="000000"/>
              </a:contourClr>
            </a:sp3d>
          </c:spPr>
          <c:invertIfNegative val="0"/>
          <c:cat>
            <c:strRef>
              <c:f>'REGION NORD'!$B$1:$E$1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'REGION NORD'!$B$3:$E$3</c:f>
              <c:numCache>
                <c:formatCode>#\ ##0" M€"</c:formatCode>
                <c:ptCount val="4"/>
                <c:pt idx="0">
                  <c:v>35</c:v>
                </c:pt>
                <c:pt idx="1">
                  <c:v>37</c:v>
                </c:pt>
                <c:pt idx="2">
                  <c:v>37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C-44E2-A30A-DCFDB6ADEAF3}"/>
            </c:ext>
          </c:extLst>
        </c:ser>
        <c:ser>
          <c:idx val="2"/>
          <c:order val="2"/>
          <c:tx>
            <c:strRef>
              <c:f>'REGION NORD'!$A$4</c:f>
              <c:strCache>
                <c:ptCount val="1"/>
                <c:pt idx="0">
                  <c:v>Messagerie</c:v>
                </c:pt>
              </c:strCache>
            </c:strRef>
          </c:tx>
          <c:spPr>
            <a:gradFill flip="none" rotWithShape="1">
              <a:gsLst>
                <a:gs pos="0">
                  <a:sysClr val="windowText" lastClr="000000">
                    <a:lumMod val="85000"/>
                    <a:lumOff val="15000"/>
                    <a:alpha val="54000"/>
                  </a:sysClr>
                </a:gs>
                <a:gs pos="25000">
                  <a:srgbClr val="D2D2D2"/>
                </a:gs>
                <a:gs pos="47000">
                  <a:srgbClr val="FFFFFF">
                    <a:alpha val="84000"/>
                  </a:srgbClr>
                </a:gs>
              </a:gsLst>
              <a:lin ang="16200000" scaled="1"/>
              <a:tileRect/>
            </a:gra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powder">
              <a:contourClr>
                <a:srgbClr val="000000"/>
              </a:contourClr>
            </a:sp3d>
          </c:spPr>
          <c:invertIfNegative val="0"/>
          <c:cat>
            <c:strRef>
              <c:f>'REGION NORD'!$B$1:$E$1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'REGION NORD'!$B$4:$E$4</c:f>
              <c:numCache>
                <c:formatCode>#\ ##0" M€"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43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EC-44E2-A30A-DCFDB6ADEAF3}"/>
            </c:ext>
          </c:extLst>
        </c:ser>
        <c:ser>
          <c:idx val="3"/>
          <c:order val="3"/>
          <c:tx>
            <c:strRef>
              <c:f>'REGION NORD'!$A$5</c:f>
              <c:strCache>
                <c:ptCount val="1"/>
                <c:pt idx="0">
                  <c:v>Express</c:v>
                </c:pt>
              </c:strCache>
            </c:strRef>
          </c:tx>
          <c:spPr>
            <a:gradFill flip="none" rotWithShape="1">
              <a:gsLst>
                <a:gs pos="100000">
                  <a:srgbClr val="CCFFCC"/>
                </a:gs>
                <a:gs pos="0">
                  <a:srgbClr val="6C864E"/>
                </a:gs>
                <a:gs pos="22000">
                  <a:srgbClr val="6C864E"/>
                </a:gs>
                <a:gs pos="57000">
                  <a:srgbClr val="CCFFCC">
                    <a:alpha val="0"/>
                  </a:srgbClr>
                </a:gs>
              </a:gsLst>
              <a:lin ang="16200000" scaled="1"/>
              <a:tileRect/>
            </a:gra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powder">
              <a:contourClr>
                <a:srgbClr val="000000"/>
              </a:contourClr>
            </a:sp3d>
          </c:spPr>
          <c:invertIfNegative val="0"/>
          <c:cat>
            <c:strRef>
              <c:f>'REGION NORD'!$B$1:$E$1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'REGION NORD'!$B$5:$E$5</c:f>
              <c:numCache>
                <c:formatCode>#\ ##0" M€"</c:formatCode>
                <c:ptCount val="4"/>
                <c:pt idx="0">
                  <c:v>23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EC-44E2-A30A-DCFDB6ADE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0"/>
        <c:gapDepth val="160"/>
        <c:shape val="pyramid"/>
        <c:axId val="313668512"/>
        <c:axId val="313670472"/>
        <c:axId val="316169944"/>
      </c:bar3DChart>
      <c:catAx>
        <c:axId val="31366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1">
                    <a:lumMod val="50000"/>
                  </a:schemeClr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31367047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13670472"/>
        <c:scaling>
          <c:orientation val="minMax"/>
        </c:scaling>
        <c:delete val="0"/>
        <c:axPos val="r"/>
        <c:majorGridlines>
          <c:spPr>
            <a:ln w="3175">
              <a:solidFill>
                <a:schemeClr val="accent4">
                  <a:lumMod val="50000"/>
                </a:schemeClr>
              </a:solidFill>
              <a:prstDash val="solid"/>
            </a:ln>
            <a:effectLst>
              <a:innerShdw blurRad="63500" dist="50800" dir="18900000">
                <a:schemeClr val="accent4">
                  <a:lumMod val="20000"/>
                  <a:lumOff val="80000"/>
                  <a:alpha val="50000"/>
                </a:schemeClr>
              </a:innerShdw>
            </a:effectLst>
          </c:spPr>
        </c:majorGridlines>
        <c:numFmt formatCode="#\ ##0&quot; M€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accent1">
                    <a:lumMod val="50000"/>
                  </a:schemeClr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313668512"/>
        <c:crosses val="max"/>
        <c:crossBetween val="between"/>
      </c:valAx>
      <c:serAx>
        <c:axId val="316169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1140000" vert="horz"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313670472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61" footer="0.4921259845000006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5"/>
      <c:hPercent val="67"/>
      <c:rotY val="20"/>
      <c:depthPercent val="5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722746835130526E-2"/>
          <c:y val="3.6745501008604596E-2"/>
          <c:w val="0.78956017214914809"/>
          <c:h val="0.85302055912831964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'REGION OUEST'!$A$2</c:f>
              <c:strCache>
                <c:ptCount val="1"/>
                <c:pt idx="0">
                  <c:v>International</c:v>
                </c:pt>
              </c:strCache>
            </c:strRef>
          </c:tx>
          <c:spPr>
            <a:gradFill>
              <a:gsLst>
                <a:gs pos="0">
                  <a:schemeClr val="accent4">
                    <a:lumMod val="50000"/>
                  </a:schemeClr>
                </a:gs>
                <a:gs pos="35000">
                  <a:schemeClr val="accent4">
                    <a:lumMod val="40000"/>
                    <a:lumOff val="60000"/>
                  </a:schemeClr>
                </a:gs>
                <a:gs pos="75000">
                  <a:schemeClr val="accent4">
                    <a:lumMod val="75000"/>
                  </a:schemeClr>
                </a:gs>
                <a:gs pos="100000">
                  <a:schemeClr val="accent4">
                    <a:lumMod val="20000"/>
                    <a:lumOff val="8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  <a:bevelB w="139700" h="139700" prst="divot"/>
            </a:sp3d>
          </c:spPr>
          <c:invertIfNegative val="0"/>
          <c:cat>
            <c:strRef>
              <c:f>'REGION OUEST'!$B$1:$E$1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'REGION OUEST'!$B$2:$E$2</c:f>
              <c:numCache>
                <c:formatCode>#\ ##0" M€"</c:formatCode>
                <c:ptCount val="4"/>
                <c:pt idx="0">
                  <c:v>85</c:v>
                </c:pt>
                <c:pt idx="1">
                  <c:v>98</c:v>
                </c:pt>
                <c:pt idx="2">
                  <c:v>113</c:v>
                </c:pt>
                <c:pt idx="3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9-40AD-B9DF-C88D7C9130C3}"/>
            </c:ext>
          </c:extLst>
        </c:ser>
        <c:ser>
          <c:idx val="1"/>
          <c:order val="1"/>
          <c:tx>
            <c:strRef>
              <c:f>'REGION OUEST'!$A$3</c:f>
              <c:strCache>
                <c:ptCount val="1"/>
                <c:pt idx="0">
                  <c:v>Course</c:v>
                </c:pt>
              </c:strCache>
            </c:strRef>
          </c:tx>
          <c:spPr>
            <a:gradFill>
              <a:gsLst>
                <a:gs pos="0">
                  <a:schemeClr val="accent6">
                    <a:lumMod val="50000"/>
                  </a:schemeClr>
                </a:gs>
                <a:gs pos="35000">
                  <a:schemeClr val="accent6">
                    <a:lumMod val="40000"/>
                    <a:lumOff val="60000"/>
                  </a:schemeClr>
                </a:gs>
                <a:gs pos="74000">
                  <a:schemeClr val="accent6">
                    <a:lumMod val="75000"/>
                  </a:schemeClr>
                </a:gs>
                <a:gs pos="100000">
                  <a:schemeClr val="accent6">
                    <a:lumMod val="20000"/>
                    <a:lumOff val="8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  <a:bevelB w="139700" h="139700" prst="divot"/>
            </a:sp3d>
          </c:spPr>
          <c:invertIfNegative val="0"/>
          <c:cat>
            <c:strRef>
              <c:f>'REGION OUEST'!$B$1:$E$1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'REGION OUEST'!$B$3:$E$3</c:f>
              <c:numCache>
                <c:formatCode>#\ ##0" M€"</c:formatCode>
                <c:ptCount val="4"/>
                <c:pt idx="0">
                  <c:v>71</c:v>
                </c:pt>
                <c:pt idx="1">
                  <c:v>59</c:v>
                </c:pt>
                <c:pt idx="2">
                  <c:v>45</c:v>
                </c:pt>
                <c:pt idx="3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A9-40AD-B9DF-C88D7C9130C3}"/>
            </c:ext>
          </c:extLst>
        </c:ser>
        <c:ser>
          <c:idx val="2"/>
          <c:order val="2"/>
          <c:tx>
            <c:strRef>
              <c:f>'REGION OUEST'!$A$4</c:f>
              <c:strCache>
                <c:ptCount val="1"/>
                <c:pt idx="0">
                  <c:v>Messagerie</c:v>
                </c:pt>
              </c:strCache>
            </c:strRef>
          </c:tx>
          <c:spPr>
            <a:gradFill>
              <a:gsLst>
                <a:gs pos="0">
                  <a:schemeClr val="accent3">
                    <a:lumMod val="50000"/>
                  </a:schemeClr>
                </a:gs>
                <a:gs pos="40000">
                  <a:schemeClr val="accent3">
                    <a:lumMod val="60000"/>
                    <a:lumOff val="40000"/>
                  </a:schemeClr>
                </a:gs>
                <a:gs pos="68000">
                  <a:schemeClr val="accent3">
                    <a:lumMod val="75000"/>
                  </a:schemeClr>
                </a:gs>
                <a:gs pos="100000">
                  <a:schemeClr val="accent3">
                    <a:lumMod val="40000"/>
                    <a:lumOff val="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  <a:bevelB w="139700" h="139700" prst="divot"/>
            </a:sp3d>
          </c:spPr>
          <c:invertIfNegative val="0"/>
          <c:cat>
            <c:strRef>
              <c:f>'REGION OUEST'!$B$1:$E$1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'REGION OUEST'!$B$4:$E$4</c:f>
              <c:numCache>
                <c:formatCode>#\ ##0" M€"</c:formatCode>
                <c:ptCount val="4"/>
                <c:pt idx="0">
                  <c:v>80</c:v>
                </c:pt>
                <c:pt idx="1">
                  <c:v>92</c:v>
                </c:pt>
                <c:pt idx="2">
                  <c:v>78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A9-40AD-B9DF-C88D7C9130C3}"/>
            </c:ext>
          </c:extLst>
        </c:ser>
        <c:ser>
          <c:idx val="3"/>
          <c:order val="3"/>
          <c:tx>
            <c:strRef>
              <c:f>'REGION OUEST'!$A$5</c:f>
              <c:strCache>
                <c:ptCount val="1"/>
                <c:pt idx="0">
                  <c:v>Express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50000"/>
                  </a:schemeClr>
                </a:gs>
                <a:gs pos="71000">
                  <a:srgbClr val="85C2FF"/>
                </a:gs>
                <a:gs pos="38000">
                  <a:srgbClr val="C4D6EB"/>
                </a:gs>
                <a:gs pos="100000">
                  <a:schemeClr val="accent1">
                    <a:lumMod val="20000"/>
                    <a:lumOff val="80000"/>
                  </a:schemeClr>
                </a:gs>
              </a:gsLst>
              <a:lin ang="5400000" scaled="0"/>
              <a:tileRect r="-100000" b="-100000"/>
            </a:gradFill>
            <a:effectLst>
              <a:innerShdw dist="50800" dir="189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 prstMaterial="metal">
              <a:bevelT prst="angle"/>
              <a:bevelB w="139700" h="139700" prst="divot"/>
            </a:sp3d>
          </c:spPr>
          <c:invertIfNegative val="0"/>
          <c:cat>
            <c:strRef>
              <c:f>'REGION OUEST'!$B$1:$E$1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'REGION OUEST'!$B$5:$E$5</c:f>
              <c:numCache>
                <c:formatCode>#\ ##0" M€"</c:formatCode>
                <c:ptCount val="4"/>
                <c:pt idx="0">
                  <c:v>86</c:v>
                </c:pt>
                <c:pt idx="1">
                  <c:v>96</c:v>
                </c:pt>
                <c:pt idx="2">
                  <c:v>98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A9-40AD-B9DF-C88D7C913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13670864"/>
        <c:axId val="313669296"/>
        <c:axId val="0"/>
      </c:bar3DChart>
      <c:catAx>
        <c:axId val="31367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b="1">
                <a:solidFill>
                  <a:schemeClr val="accent1">
                    <a:lumMod val="50000"/>
                  </a:schemeClr>
                </a:solidFill>
              </a:defRPr>
            </a:pPr>
            <a:endParaRPr lang="fr-FR"/>
          </a:p>
        </c:txPr>
        <c:crossAx val="313669296"/>
        <c:crosses val="autoZero"/>
        <c:auto val="1"/>
        <c:lblAlgn val="ctr"/>
        <c:lblOffset val="100"/>
        <c:noMultiLvlLbl val="0"/>
      </c:catAx>
      <c:valAx>
        <c:axId val="31366929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b="0">
                <a:solidFill>
                  <a:schemeClr val="accent1">
                    <a:lumMod val="50000"/>
                  </a:schemeClr>
                </a:solidFill>
              </a:defRPr>
            </a:pPr>
            <a:endParaRPr lang="fr-FR"/>
          </a:p>
        </c:txPr>
        <c:crossAx val="313670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03486218094024"/>
          <c:y val="0.18268402089588254"/>
          <c:w val="0.15735963648453949"/>
          <c:h val="0.21418169253087826"/>
        </c:manualLayout>
      </c:layout>
      <c:overlay val="0"/>
      <c:txPr>
        <a:bodyPr/>
        <a:lstStyle/>
        <a:p>
          <a:pPr>
            <a:defRPr>
              <a:solidFill>
                <a:schemeClr val="accent1">
                  <a:lumMod val="50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0.98425196899999956" l="0.78740157499999996" r="0.78740157499999996" t="0.98425196899999956" header="0.49212598450000061" footer="0.4921259845000006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view3D>
      <c:rotX val="9"/>
      <c:hPercent val="100"/>
      <c:rotY val="20"/>
      <c:depthPercent val="250"/>
      <c:rAngAx val="0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>
        <c:manualLayout>
          <c:layoutTarget val="inner"/>
          <c:xMode val="edge"/>
          <c:yMode val="edge"/>
          <c:x val="5.0724688960485584E-2"/>
          <c:y val="2.3294528077007135E-2"/>
          <c:w val="0.74120157746342408"/>
          <c:h val="0.84359469536018861"/>
        </c:manualLayout>
      </c:layout>
      <c:line3DChart>
        <c:grouping val="standard"/>
        <c:varyColors val="0"/>
        <c:ser>
          <c:idx val="0"/>
          <c:order val="0"/>
          <c:tx>
            <c:strRef>
              <c:f>'REGION SUD'!$A$2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2">
                  <a:lumMod val="50000"/>
                </a:schemeClr>
              </a:solidFill>
            </a:ln>
            <a:scene3d>
              <a:camera prst="orthographicFront"/>
              <a:lightRig rig="threePt" dir="t"/>
            </a:scene3d>
            <a:sp3d prstMaterial="metal"/>
          </c:spPr>
          <c:cat>
            <c:strRef>
              <c:f>'REGION SUD'!$B$1:$E$1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'REGION SUD'!$B$2:$E$2</c:f>
              <c:numCache>
                <c:formatCode>#\ ##0" M€"</c:formatCode>
                <c:ptCount val="4"/>
                <c:pt idx="0">
                  <c:v>27</c:v>
                </c:pt>
                <c:pt idx="1">
                  <c:v>24</c:v>
                </c:pt>
                <c:pt idx="2">
                  <c:v>26</c:v>
                </c:pt>
                <c:pt idx="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6-4B7A-9DD0-CBAAF4178294}"/>
            </c:ext>
          </c:extLst>
        </c:ser>
        <c:ser>
          <c:idx val="1"/>
          <c:order val="1"/>
          <c:tx>
            <c:strRef>
              <c:f>'REGION SUD'!$A$3</c:f>
              <c:strCache>
                <c:ptCount val="1"/>
                <c:pt idx="0">
                  <c:v>Course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scene3d>
              <a:camera prst="orthographicFront"/>
              <a:lightRig rig="threePt" dir="t"/>
            </a:scene3d>
            <a:sp3d prstMaterial="softEdge">
              <a:contourClr>
                <a:srgbClr val="000000"/>
              </a:contourClr>
            </a:sp3d>
          </c:spPr>
          <c:cat>
            <c:strRef>
              <c:f>'REGION SUD'!$B$1:$E$1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'REGION SUD'!$B$3:$E$3</c:f>
              <c:numCache>
                <c:formatCode>#\ ##0" M€"</c:formatCode>
                <c:ptCount val="4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6-4B7A-9DD0-CBAAF4178294}"/>
            </c:ext>
          </c:extLst>
        </c:ser>
        <c:ser>
          <c:idx val="2"/>
          <c:order val="2"/>
          <c:tx>
            <c:strRef>
              <c:f>'REGION SUD'!$A$4</c:f>
              <c:strCache>
                <c:ptCount val="1"/>
                <c:pt idx="0">
                  <c:v>Messagerie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innerShdw blurRad="63500" dist="50800" dir="8100000">
                <a:prstClr val="black">
                  <a:alpha val="50000"/>
                </a:prstClr>
              </a:innerShdw>
            </a:effectLst>
          </c:spPr>
          <c:cat>
            <c:strRef>
              <c:f>'REGION SUD'!$B$1:$E$1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'REGION SUD'!$B$4:$E$4</c:f>
              <c:numCache>
                <c:formatCode>#\ ##0" M€"</c:formatCode>
                <c:ptCount val="4"/>
                <c:pt idx="0">
                  <c:v>53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36-4B7A-9DD0-CBAAF4178294}"/>
            </c:ext>
          </c:extLst>
        </c:ser>
        <c:ser>
          <c:idx val="3"/>
          <c:order val="3"/>
          <c:tx>
            <c:strRef>
              <c:f>'REGION SUD'!$A$5</c:f>
              <c:strCache>
                <c:ptCount val="1"/>
                <c:pt idx="0">
                  <c:v>Express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effectLst/>
            <a:scene3d>
              <a:camera prst="orthographicFront"/>
              <a:lightRig rig="threePt" dir="t"/>
            </a:scene3d>
            <a:sp3d prstMaterial="matte"/>
          </c:spPr>
          <c:cat>
            <c:strRef>
              <c:f>'REGION SUD'!$B$1:$E$1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'REGION SUD'!$B$5:$E$5</c:f>
              <c:numCache>
                <c:formatCode>#\ ##0" M€"</c:formatCode>
                <c:ptCount val="4"/>
                <c:pt idx="0">
                  <c:v>47</c:v>
                </c:pt>
                <c:pt idx="1">
                  <c:v>49</c:v>
                </c:pt>
                <c:pt idx="2">
                  <c:v>46</c:v>
                </c:pt>
                <c:pt idx="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36-4B7A-9DD0-CBAAF417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"/>
        <c:axId val="313665768"/>
        <c:axId val="313671256"/>
        <c:axId val="316557344"/>
      </c:line3DChart>
      <c:catAx>
        <c:axId val="313665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b="0">
                <a:solidFill>
                  <a:schemeClr val="accent1">
                    <a:lumMod val="50000"/>
                  </a:schemeClr>
                </a:solidFill>
              </a:defRPr>
            </a:pPr>
            <a:endParaRPr lang="fr-FR"/>
          </a:p>
        </c:txPr>
        <c:crossAx val="31367125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13671256"/>
        <c:scaling>
          <c:orientation val="minMax"/>
        </c:scaling>
        <c:delete val="0"/>
        <c:axPos val="l"/>
        <c:majorGridlines/>
        <c:numFmt formatCode="#\ ##0&quot; M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b="0">
                <a:solidFill>
                  <a:schemeClr val="accent1">
                    <a:lumMod val="50000"/>
                  </a:schemeClr>
                </a:solidFill>
              </a:defRPr>
            </a:pPr>
            <a:endParaRPr lang="fr-FR"/>
          </a:p>
        </c:txPr>
        <c:crossAx val="313665768"/>
        <c:crosses val="autoZero"/>
        <c:crossBetween val="between"/>
      </c:valAx>
      <c:serAx>
        <c:axId val="316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b="0">
                <a:solidFill>
                  <a:schemeClr val="accent1">
                    <a:lumMod val="50000"/>
                  </a:schemeClr>
                </a:solidFill>
              </a:defRPr>
            </a:pPr>
            <a:endParaRPr lang="fr-FR"/>
          </a:p>
        </c:txPr>
        <c:crossAx val="313671256"/>
        <c:crosses val="autoZero"/>
        <c:tickLblSkip val="1"/>
        <c:tickMarkSkip val="1"/>
      </c:ser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425196899999956" l="0.78740157499999996" r="0.78740157499999996" t="0.98425196899999956" header="0.49212598450000061" footer="0.4921259845000006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1"/>
    <c:view3D>
      <c:rotX val="13"/>
      <c:hPercent val="100"/>
      <c:rotY val="40"/>
      <c:depthPercent val="370"/>
      <c:rAngAx val="0"/>
    </c:view3D>
    <c:floor>
      <c:thickness val="0"/>
      <c:spPr>
        <a:gradFill>
          <a:gsLst>
            <a:gs pos="0">
              <a:schemeClr val="accent3">
                <a:lumMod val="60000"/>
                <a:lumOff val="40000"/>
              </a:schemeClr>
            </a:gs>
            <a:gs pos="57000">
              <a:srgbClr val="F0EBD5"/>
            </a:gs>
            <a:gs pos="100000">
              <a:schemeClr val="accent4">
                <a:lumMod val="20000"/>
                <a:lumOff val="80000"/>
              </a:schemeClr>
            </a:gs>
          </a:gsLst>
          <a:path path="circle">
            <a:fillToRect l="100000" t="100000"/>
          </a:path>
        </a:gradFill>
      </c:spPr>
    </c:floor>
    <c:sideWall>
      <c:thickness val="0"/>
      <c:spPr>
        <a:gradFill>
          <a:gsLst>
            <a:gs pos="0">
              <a:schemeClr val="tx2">
                <a:lumMod val="20000"/>
                <a:lumOff val="80000"/>
              </a:schemeClr>
            </a:gs>
            <a:gs pos="64999">
              <a:srgbClr val="F0EBD5"/>
            </a:gs>
            <a:gs pos="100000">
              <a:schemeClr val="accent3">
                <a:lumMod val="40000"/>
                <a:lumOff val="60000"/>
              </a:schemeClr>
            </a:gs>
          </a:gsLst>
          <a:path path="circle">
            <a:fillToRect l="100000" t="100000"/>
          </a:path>
        </a:gradFill>
        <a:scene3d>
          <a:camera prst="orthographicFront"/>
          <a:lightRig rig="threePt" dir="t"/>
        </a:scene3d>
        <a:sp3d>
          <a:bevelT/>
        </a:sp3d>
      </c:spPr>
    </c:sideWall>
    <c:backWall>
      <c:thickness val="0"/>
      <c:spPr>
        <a:gradFill>
          <a:gsLst>
            <a:gs pos="0">
              <a:schemeClr val="tx2">
                <a:lumMod val="20000"/>
                <a:lumOff val="80000"/>
              </a:schemeClr>
            </a:gs>
            <a:gs pos="64999">
              <a:srgbClr val="F0EBD5"/>
            </a:gs>
            <a:gs pos="100000">
              <a:schemeClr val="accent3">
                <a:lumMod val="40000"/>
                <a:lumOff val="60000"/>
              </a:schemeClr>
            </a:gs>
          </a:gsLst>
          <a:path path="circle">
            <a:fillToRect l="100000" t="100000"/>
          </a:path>
        </a:gradFill>
        <a:scene3d>
          <a:camera prst="orthographicFront"/>
          <a:lightRig rig="threePt" dir="t"/>
        </a:scene3d>
        <a:sp3d>
          <a:bevelT/>
        </a:sp3d>
      </c:spPr>
    </c:backWall>
    <c:plotArea>
      <c:layout>
        <c:manualLayout>
          <c:layoutTarget val="inner"/>
          <c:xMode val="edge"/>
          <c:yMode val="edge"/>
          <c:x val="9.6917872146678574E-2"/>
          <c:y val="2.5553357131418118E-2"/>
          <c:w val="0.88254556432373787"/>
          <c:h val="0.8324883413412369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'TOTAL FRANCE'!$A$2</c:f>
              <c:strCache>
                <c:ptCount val="1"/>
                <c:pt idx="0">
                  <c:v>International</c:v>
                </c:pt>
              </c:strCache>
            </c:strRef>
          </c:tx>
          <c:spPr>
            <a:gradFill>
              <a:gsLst>
                <a:gs pos="0">
                  <a:schemeClr val="tx2"/>
                </a:gs>
                <a:gs pos="54000">
                  <a:srgbClr val="4F81BD">
                    <a:tint val="44500"/>
                    <a:satMod val="160000"/>
                  </a:srgb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5400000" scaled="0"/>
            </a:gradFill>
            <a:ln w="0"/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 prstMaterial="metal">
              <a:contourClr>
                <a:srgbClr val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solidFill>
                      <a:schemeClr val="accent1">
                        <a:lumMod val="60000"/>
                        <a:lumOff val="4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FRANCE'!$B$2:$E$2</c:f>
              <c:numCache>
                <c:formatCode>#\ ##0" M€"</c:formatCode>
                <c:ptCount val="4"/>
                <c:pt idx="0">
                  <c:v>234</c:v>
                </c:pt>
                <c:pt idx="1">
                  <c:v>240</c:v>
                </c:pt>
                <c:pt idx="2">
                  <c:v>273</c:v>
                </c:pt>
                <c:pt idx="3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8-43D6-8C21-E9A9A9DDE4E7}"/>
            </c:ext>
          </c:extLst>
        </c:ser>
        <c:ser>
          <c:idx val="1"/>
          <c:order val="1"/>
          <c:tx>
            <c:strRef>
              <c:f>'TOTAL FRANCE'!$A$3</c:f>
              <c:strCache>
                <c:ptCount val="1"/>
                <c:pt idx="0">
                  <c:v>Course</c:v>
                </c:pt>
              </c:strCache>
            </c:strRef>
          </c:tx>
          <c:spPr>
            <a:gradFill>
              <a:gsLst>
                <a:gs pos="0">
                  <a:schemeClr val="accent4">
                    <a:lumMod val="50000"/>
                  </a:schemeClr>
                </a:gs>
                <a:gs pos="39000">
                  <a:srgbClr val="4F81BD">
                    <a:tint val="44500"/>
                    <a:satMod val="160000"/>
                  </a:srgb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 prstMaterial="metal">
              <a:contourClr>
                <a:srgbClr val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FR" sz="6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FRANCE'!$B$3:$E$3</c:f>
              <c:numCache>
                <c:formatCode>#\ ##0" M€"</c:formatCode>
                <c:ptCount val="4"/>
                <c:pt idx="0">
                  <c:v>193</c:v>
                </c:pt>
                <c:pt idx="1">
                  <c:v>185</c:v>
                </c:pt>
                <c:pt idx="2">
                  <c:v>171</c:v>
                </c:pt>
                <c:pt idx="3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D8-43D6-8C21-E9A9A9DDE4E7}"/>
            </c:ext>
          </c:extLst>
        </c:ser>
        <c:ser>
          <c:idx val="2"/>
          <c:order val="2"/>
          <c:tx>
            <c:strRef>
              <c:f>'TOTAL FRANCE'!$A$4</c:f>
              <c:strCache>
                <c:ptCount val="1"/>
                <c:pt idx="0">
                  <c:v>Messagerie</c:v>
                </c:pt>
              </c:strCache>
            </c:strRef>
          </c:tx>
          <c:spPr>
            <a:gradFill>
              <a:gsLst>
                <a:gs pos="0">
                  <a:schemeClr val="accent2">
                    <a:lumMod val="50000"/>
                  </a:schemeClr>
                </a:gs>
                <a:gs pos="42000">
                  <a:srgbClr val="4F81BD">
                    <a:tint val="44500"/>
                    <a:satMod val="160000"/>
                  </a:srgbClr>
                </a:gs>
                <a:gs pos="100000">
                  <a:schemeClr val="accent3">
                    <a:lumMod val="40000"/>
                    <a:lumOff val="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 prstMaterial="metal">
              <a:contourClr>
                <a:srgbClr val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FR" sz="6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FRANCE'!$B$4:$E$4</c:f>
              <c:numCache>
                <c:formatCode>#\ ##0" M€"</c:formatCode>
                <c:ptCount val="4"/>
                <c:pt idx="0">
                  <c:v>233</c:v>
                </c:pt>
                <c:pt idx="1">
                  <c:v>257</c:v>
                </c:pt>
                <c:pt idx="2">
                  <c:v>238</c:v>
                </c:pt>
                <c:pt idx="3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D8-43D6-8C21-E9A9A9DDE4E7}"/>
            </c:ext>
          </c:extLst>
        </c:ser>
        <c:ser>
          <c:idx val="3"/>
          <c:order val="3"/>
          <c:tx>
            <c:strRef>
              <c:f>'TOTAL FRANCE'!$A$5</c:f>
              <c:strCache>
                <c:ptCount val="1"/>
                <c:pt idx="0">
                  <c:v>Express</c:v>
                </c:pt>
              </c:strCache>
            </c:strRef>
          </c:tx>
          <c:spPr>
            <a:gradFill>
              <a:gsLst>
                <a:gs pos="0">
                  <a:schemeClr val="accent3">
                    <a:lumMod val="50000"/>
                  </a:schemeClr>
                </a:gs>
                <a:gs pos="52000">
                  <a:srgbClr val="4F81BD">
                    <a:tint val="44500"/>
                    <a:satMod val="160000"/>
                  </a:srgb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 prstMaterial="metal">
              <a:contourClr>
                <a:srgbClr val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FR" sz="6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FRANCE'!$B$5:$E$5</c:f>
              <c:numCache>
                <c:formatCode>#\ ##0" M€"</c:formatCode>
                <c:ptCount val="4"/>
                <c:pt idx="0">
                  <c:v>199</c:v>
                </c:pt>
                <c:pt idx="1">
                  <c:v>221</c:v>
                </c:pt>
                <c:pt idx="2">
                  <c:v>222</c:v>
                </c:pt>
                <c:pt idx="3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D8-43D6-8C21-E9A9A9DDE4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0"/>
        <c:gapDepth val="230"/>
        <c:shape val="box"/>
        <c:axId val="316546656"/>
        <c:axId val="316547832"/>
        <c:axId val="314443992"/>
      </c:bar3DChart>
      <c:catAx>
        <c:axId val="31654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endParaRPr lang="fr-FR"/>
          </a:p>
        </c:txPr>
        <c:crossAx val="3165478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1654783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</c:majorGridlines>
        <c:numFmt formatCode="#\ ##0&quot; M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endParaRPr lang="fr-FR"/>
          </a:p>
        </c:txPr>
        <c:crossAx val="316546656"/>
        <c:crosses val="autoZero"/>
        <c:crossBetween val="between"/>
      </c:valAx>
      <c:serAx>
        <c:axId val="31444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endParaRPr lang="fr-FR"/>
          </a:p>
        </c:txPr>
        <c:crossAx val="316547832"/>
        <c:crosses val="autoZero"/>
        <c:tickLblSkip val="1"/>
        <c:tickMarkSkip val="1"/>
      </c:ser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425196899999956" l="0.78740157499999996" r="0.78740157499999996" t="0.98425196899999956" header="0.49212598450000061" footer="0.4921259845000006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fr-FR">
                <a:solidFill>
                  <a:schemeClr val="tx2">
                    <a:lumMod val="50000"/>
                  </a:schemeClr>
                </a:solidFill>
              </a:rPr>
              <a:t>FRANCE</a:t>
            </a:r>
          </a:p>
        </c:rich>
      </c:tx>
      <c:layout>
        <c:manualLayout>
          <c:xMode val="edge"/>
          <c:yMode val="edge"/>
          <c:x val="0.44479166666666664"/>
          <c:y val="0.10942760942760971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708333333333537E-2"/>
          <c:y val="0.26430976430976544"/>
          <c:w val="0.82187500000000147"/>
          <c:h val="0.52693602693602659"/>
        </c:manualLayout>
      </c:layout>
      <c:pie3DChart>
        <c:varyColors val="1"/>
        <c:ser>
          <c:idx val="0"/>
          <c:order val="0"/>
          <c:tx>
            <c:strRef>
              <c:f>'TOTAL FRANCE'!$A$6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51000">
                  <a:schemeClr val="accent1">
                    <a:lumMod val="45000"/>
                    <a:lumOff val="55000"/>
                  </a:schemeClr>
                </a:gs>
                <a:gs pos="67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 w="25400"/>
            <a:scene3d>
              <a:camera prst="orthographicFront"/>
              <a:lightRig rig="threePt" dir="t"/>
            </a:scene3d>
            <a:sp3d prstMaterial="softEdge">
              <a:bevelT prst="angle"/>
              <a:bevelB w="101600" prst="riblet"/>
              <a:contourClr>
                <a:srgbClr val="000000"/>
              </a:contourClr>
            </a:sp3d>
          </c:spPr>
          <c:explosion val="33"/>
          <c:dPt>
            <c:idx val="0"/>
            <c:bubble3D val="0"/>
            <c:spPr>
              <a:gradFill flip="none" rotWithShape="1">
                <a:gsLst>
                  <a:gs pos="94000">
                    <a:schemeClr val="accent1">
                      <a:lumMod val="5000"/>
                      <a:lumOff val="95000"/>
                    </a:schemeClr>
                  </a:gs>
                  <a:gs pos="40000">
                    <a:schemeClr val="accent1">
                      <a:lumMod val="45000"/>
                      <a:lumOff val="55000"/>
                    </a:schemeClr>
                  </a:gs>
                  <a:gs pos="67000">
                    <a:schemeClr val="accent1">
                      <a:lumMod val="45000"/>
                      <a:lumOff val="55000"/>
                    </a:schemeClr>
                  </a:gs>
                  <a:gs pos="28000">
                    <a:schemeClr val="tx2">
                      <a:lumMod val="50000"/>
                    </a:schemeClr>
                  </a:gs>
                </a:gsLst>
                <a:lin ang="5400000" scaled="1"/>
                <a:tileRect/>
              </a:gradFill>
              <a:ln w="25400"/>
              <a:scene3d>
                <a:camera prst="orthographicFront"/>
                <a:lightRig rig="threePt" dir="t"/>
              </a:scene3d>
              <a:sp3d prstMaterial="softEdge">
                <a:bevelT prst="angle"/>
                <a:bevelB w="101600" prst="riblet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55B-4329-B8FF-A82BD141E4EE}"/>
              </c:ext>
            </c:extLst>
          </c:dPt>
          <c:dPt>
            <c:idx val="1"/>
            <c:bubble3D val="0"/>
            <c:explosion val="16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51000">
                    <a:schemeClr val="accent1">
                      <a:lumMod val="45000"/>
                      <a:lumOff val="55000"/>
                    </a:schemeClr>
                  </a:gs>
                  <a:gs pos="67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3">
                      <a:lumMod val="50000"/>
                    </a:schemeClr>
                  </a:gs>
                </a:gsLst>
                <a:lin ang="5400000" scaled="1"/>
              </a:gradFill>
              <a:ln w="25400"/>
              <a:scene3d>
                <a:camera prst="orthographicFront"/>
                <a:lightRig rig="threePt" dir="t"/>
              </a:scene3d>
              <a:sp3d prstMaterial="softEdge">
                <a:bevelT prst="angle"/>
                <a:bevelB w="101600" prst="riblet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55B-4329-B8FF-A82BD141E4EE}"/>
              </c:ext>
            </c:extLst>
          </c:dPt>
          <c:dPt>
            <c:idx val="2"/>
            <c:bubble3D val="0"/>
            <c:explosion val="25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51000">
                    <a:schemeClr val="accent1">
                      <a:lumMod val="45000"/>
                      <a:lumOff val="55000"/>
                    </a:schemeClr>
                  </a:gs>
                  <a:gs pos="67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4">
                      <a:lumMod val="50000"/>
                    </a:schemeClr>
                  </a:gs>
                </a:gsLst>
                <a:lin ang="5400000" scaled="1"/>
              </a:gradFill>
              <a:ln w="25400"/>
              <a:scene3d>
                <a:camera prst="orthographicFront"/>
                <a:lightRig rig="threePt" dir="t"/>
              </a:scene3d>
              <a:sp3d prstMaterial="softEdge">
                <a:bevelT prst="angle"/>
                <a:bevelB w="101600" prst="riblet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55B-4329-B8FF-A82BD141E4EE}"/>
              </c:ext>
            </c:extLst>
          </c:dPt>
          <c:dPt>
            <c:idx val="3"/>
            <c:bubble3D val="0"/>
            <c:explosion val="0"/>
            <c:spPr>
              <a:gradFill>
                <a:gsLst>
                  <a:gs pos="89000">
                    <a:schemeClr val="accent1">
                      <a:lumMod val="5000"/>
                      <a:lumOff val="95000"/>
                    </a:schemeClr>
                  </a:gs>
                  <a:gs pos="51000">
                    <a:schemeClr val="accent1">
                      <a:lumMod val="45000"/>
                      <a:lumOff val="55000"/>
                    </a:schemeClr>
                  </a:gs>
                  <a:gs pos="79000">
                    <a:schemeClr val="accent1">
                      <a:lumMod val="45000"/>
                      <a:lumOff val="55000"/>
                    </a:schemeClr>
                  </a:gs>
                  <a:gs pos="30000">
                    <a:schemeClr val="accent6">
                      <a:lumMod val="50000"/>
                    </a:schemeClr>
                  </a:gs>
                </a:gsLst>
                <a:lin ang="5400000" scaled="1"/>
              </a:gradFill>
              <a:ln w="25400"/>
              <a:scene3d>
                <a:camera prst="orthographicFront"/>
                <a:lightRig rig="threePt" dir="t"/>
              </a:scene3d>
              <a:sp3d prstMaterial="softEdge">
                <a:bevelT prst="angle"/>
                <a:bevelB w="101600" prst="riblet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55B-4329-B8FF-A82BD141E4E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b="0">
                        <a:solidFill>
                          <a:schemeClr val="tx2">
                            <a:lumMod val="50000"/>
                          </a:schemeClr>
                        </a:solidFill>
                      </a:defRPr>
                    </a:pPr>
                    <a:r>
                      <a:rPr lang="en-US" b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TRIM.1
</a:t>
                    </a:r>
                    <a:r>
                      <a:rPr lang="en-US" sz="900" b="0" i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23%</a:t>
                    </a:r>
                    <a:endParaRPr lang="en-US" b="0" i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55B-4329-B8FF-A82BD141E4E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b="0">
                        <a:solidFill>
                          <a:schemeClr val="tx2">
                            <a:lumMod val="50000"/>
                          </a:schemeClr>
                        </a:solidFill>
                      </a:defRPr>
                    </a:pPr>
                    <a:r>
                      <a:rPr lang="en-US" b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TRIM.2
</a:t>
                    </a:r>
                    <a:r>
                      <a:rPr lang="en-US" sz="900" b="0" i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25%</a:t>
                    </a:r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55B-4329-B8FF-A82BD141E4E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b="0">
                        <a:solidFill>
                          <a:schemeClr val="tx2">
                            <a:lumMod val="50000"/>
                          </a:schemeClr>
                        </a:solidFill>
                      </a:defRPr>
                    </a:pPr>
                    <a:r>
                      <a:rPr lang="en-US" b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TRIM.3
</a:t>
                    </a:r>
                    <a:r>
                      <a:rPr lang="en-US" sz="900" b="0" i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25%</a:t>
                    </a:r>
                    <a:endParaRPr lang="en-US" b="0" i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55B-4329-B8FF-A82BD141E4E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b="0">
                        <a:solidFill>
                          <a:schemeClr val="tx2">
                            <a:lumMod val="50000"/>
                          </a:schemeClr>
                        </a:solidFill>
                      </a:defRPr>
                    </a:pPr>
                    <a:r>
                      <a:rPr lang="en-US" b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TRIM.4
</a:t>
                    </a:r>
                    <a:r>
                      <a:rPr lang="en-US" sz="900" b="0" i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27%</a:t>
                    </a:r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55B-4329-B8FF-A82BD141E4E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FRANCE'!$B$6:$E$6</c:f>
              <c:numCache>
                <c:formatCode>#\ ##0" M€"</c:formatCode>
                <c:ptCount val="4"/>
                <c:pt idx="0">
                  <c:v>859</c:v>
                </c:pt>
                <c:pt idx="1">
                  <c:v>903</c:v>
                </c:pt>
                <c:pt idx="2">
                  <c:v>904</c:v>
                </c:pt>
                <c:pt idx="3">
                  <c:v>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5B-4329-B8FF-A82BD141E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tx2">
                    <a:lumMod val="50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tx2">
                    <a:lumMod val="50000"/>
                  </a:schemeClr>
                </a:solidFill>
              </a:rPr>
              <a:t>TOTAL</a:t>
            </a:r>
            <a:r>
              <a:rPr lang="fr-FR" baseline="0">
                <a:solidFill>
                  <a:schemeClr val="tx2">
                    <a:lumMod val="50000"/>
                  </a:schemeClr>
                </a:solidFill>
              </a:rPr>
              <a:t> FRANCE</a:t>
            </a:r>
            <a:endParaRPr lang="fr-FR">
              <a:solidFill>
                <a:schemeClr val="tx2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tx>
            <c:strRef>
              <c:f>'TOTAL FRANCE'!$A$2</c:f>
              <c:strCache>
                <c:ptCount val="1"/>
                <c:pt idx="0">
                  <c:v>International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FRANCE'!$B$2:$E$2</c:f>
              <c:numCache>
                <c:formatCode>#\ ##0" M€"</c:formatCode>
                <c:ptCount val="4"/>
                <c:pt idx="0">
                  <c:v>234</c:v>
                </c:pt>
                <c:pt idx="1">
                  <c:v>240</c:v>
                </c:pt>
                <c:pt idx="2">
                  <c:v>273</c:v>
                </c:pt>
                <c:pt idx="3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2-4F8C-B234-EBDCBA3A35CF}"/>
            </c:ext>
          </c:extLst>
        </c:ser>
        <c:ser>
          <c:idx val="1"/>
          <c:order val="1"/>
          <c:tx>
            <c:strRef>
              <c:f>'TOTAL FRANCE'!$A$3</c:f>
              <c:strCache>
                <c:ptCount val="1"/>
                <c:pt idx="0">
                  <c:v>Course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86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86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8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FRANCE'!$B$3:$E$3</c:f>
              <c:numCache>
                <c:formatCode>#\ ##0" M€"</c:formatCode>
                <c:ptCount val="4"/>
                <c:pt idx="0">
                  <c:v>193</c:v>
                </c:pt>
                <c:pt idx="1">
                  <c:v>185</c:v>
                </c:pt>
                <c:pt idx="2">
                  <c:v>171</c:v>
                </c:pt>
                <c:pt idx="3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62-4F8C-B234-EBDCBA3A35CF}"/>
            </c:ext>
          </c:extLst>
        </c:ser>
        <c:ser>
          <c:idx val="2"/>
          <c:order val="2"/>
          <c:tx>
            <c:strRef>
              <c:f>'TOTAL FRANCE'!$A$4</c:f>
              <c:strCache>
                <c:ptCount val="1"/>
                <c:pt idx="0">
                  <c:v>Messagerie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86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86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8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FRANCE'!$B$4:$E$4</c:f>
              <c:numCache>
                <c:formatCode>#\ ##0" M€"</c:formatCode>
                <c:ptCount val="4"/>
                <c:pt idx="0">
                  <c:v>233</c:v>
                </c:pt>
                <c:pt idx="1">
                  <c:v>257</c:v>
                </c:pt>
                <c:pt idx="2">
                  <c:v>238</c:v>
                </c:pt>
                <c:pt idx="3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62-4F8C-B234-EBDCBA3A35CF}"/>
            </c:ext>
          </c:extLst>
        </c:ser>
        <c:ser>
          <c:idx val="3"/>
          <c:order val="3"/>
          <c:tx>
            <c:strRef>
              <c:f>'TOTAL FRANCE'!$A$5</c:f>
              <c:strCache>
                <c:ptCount val="1"/>
                <c:pt idx="0">
                  <c:v>Express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FRANCE'!$B$5:$E$5</c:f>
              <c:numCache>
                <c:formatCode>#\ ##0" M€"</c:formatCode>
                <c:ptCount val="4"/>
                <c:pt idx="0">
                  <c:v>199</c:v>
                </c:pt>
                <c:pt idx="1">
                  <c:v>221</c:v>
                </c:pt>
                <c:pt idx="2">
                  <c:v>222</c:v>
                </c:pt>
                <c:pt idx="3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62-4F8C-B234-EBDCBA3A35CF}"/>
            </c:ext>
          </c:extLst>
        </c:ser>
        <c:bandFmts>
          <c:bandFmt>
            <c:idx val="0"/>
            <c:spPr>
              <a:gradFill rotWithShape="1">
                <a:gsLst>
                  <a:gs pos="0">
                    <a:schemeClr val="accent1">
                      <a:shade val="4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4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4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"/>
            <c:spPr>
              <a:gradFill rotWithShape="1">
                <a:gsLst>
                  <a:gs pos="0">
                    <a:schemeClr val="accent1">
                      <a:shade val="61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61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61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2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3"/>
            <c:spPr>
              <a:gradFill rotWithShape="1">
                <a:gsLst>
                  <a:gs pos="0">
                    <a:schemeClr val="accent1">
                      <a:shade val="92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92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92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4"/>
            <c:spPr>
              <a:gradFill rotWithShape="1">
                <a:gsLst>
                  <a:gs pos="0">
                    <a:schemeClr val="accent1">
                      <a:tint val="93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93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93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5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6"/>
            <c:spPr>
              <a:gradFill rotWithShape="1">
                <a:gsLst>
                  <a:gs pos="0">
                    <a:schemeClr val="accent1">
                      <a:tint val="62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62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62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7"/>
            <c:spPr>
              <a:gradFill rotWithShape="1">
                <a:gsLst>
                  <a:gs pos="0">
                    <a:schemeClr val="accent1">
                      <a:tint val="4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4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4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8"/>
            <c:spPr>
              <a:gradFill rotWithShape="1">
                <a:gsLst>
                  <a:gs pos="0">
                    <a:schemeClr val="accent1">
                      <a:tint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9"/>
            <c:spPr>
              <a:gradFill rotWithShape="1">
                <a:gsLst>
                  <a:gs pos="0">
                    <a:schemeClr val="accent1">
                      <a:tint val="1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1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1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0"/>
            <c:spPr>
              <a:gradFill rotWithShape="1">
                <a:gsLst>
                  <a:gs pos="0">
                    <a:schemeClr val="accent1">
                      <a:tint val="99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99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99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1"/>
            <c:spPr>
              <a:gradFill rotWithShape="1">
                <a:gsLst>
                  <a:gs pos="0">
                    <a:schemeClr val="accent1">
                      <a:tint val="84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84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84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2"/>
            <c:spPr>
              <a:gradFill rotWithShape="1">
                <a:gsLst>
                  <a:gs pos="0">
                    <a:schemeClr val="accent1">
                      <a:tint val="6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6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6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3"/>
            <c:spPr>
              <a:gradFill rotWithShape="1">
                <a:gsLst>
                  <a:gs pos="0">
                    <a:schemeClr val="accent1">
                      <a:tint val="53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53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53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4"/>
            <c:spPr>
              <a:gradFill rotWithShape="1">
                <a:gsLst>
                  <a:gs pos="0">
                    <a:schemeClr val="accent1">
                      <a:tint val="3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3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3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</c:bandFmts>
        <c:axId val="318182904"/>
        <c:axId val="318182120"/>
        <c:axId val="318441544"/>
      </c:surface3DChart>
      <c:catAx>
        <c:axId val="318182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8182120"/>
        <c:crosses val="autoZero"/>
        <c:auto val="1"/>
        <c:lblAlgn val="ctr"/>
        <c:lblOffset val="100"/>
        <c:noMultiLvlLbl val="0"/>
      </c:catAx>
      <c:valAx>
        <c:axId val="31818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\ ##0&quot; M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8182904"/>
        <c:crosses val="autoZero"/>
        <c:crossBetween val="midCat"/>
      </c:valAx>
      <c:serAx>
        <c:axId val="318441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8182120"/>
        <c:crosses val="autoZero"/>
      </c:ser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gradFill flip="none" rotWithShape="1">
      <a:gsLst>
        <a:gs pos="29000">
          <a:schemeClr val="accent1">
            <a:lumMod val="40000"/>
            <a:lumOff val="60000"/>
          </a:schemeClr>
        </a:gs>
        <a:gs pos="0">
          <a:schemeClr val="accent3">
            <a:lumMod val="20000"/>
            <a:lumOff val="80000"/>
          </a:schemeClr>
        </a:gs>
        <a:gs pos="88000">
          <a:schemeClr val="accent3">
            <a:lumMod val="20000"/>
            <a:lumOff val="80000"/>
          </a:schemeClr>
        </a:gs>
        <a:gs pos="61000">
          <a:schemeClr val="tx2">
            <a:lumMod val="40000"/>
            <a:lumOff val="60000"/>
          </a:schemeClr>
        </a:gs>
      </a:gsLst>
      <a:lin ang="5400000" scaled="0"/>
      <a:tileRect/>
    </a:gradFill>
    <a:ln>
      <a:noFill/>
    </a:ln>
    <a:effectLst/>
  </c:spPr>
  <c:txPr>
    <a:bodyPr/>
    <a:lstStyle/>
    <a:p>
      <a:pPr>
        <a:defRPr/>
      </a:pPr>
      <a:endParaRPr lang="fr-F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cap="none" spc="0" baseline="0">
                <a:ln w="9525">
                  <a:solidFill>
                    <a:schemeClr val="accent1">
                      <a:lumMod val="20000"/>
                      <a:lumOff val="80000"/>
                    </a:schemeClr>
                  </a:solidFill>
                  <a:prstDash val="solid"/>
                </a:ln>
                <a:solidFill>
                  <a:schemeClr val="accent1">
                    <a:lumMod val="50000"/>
                  </a:schemeClr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  <a:reflection blurRad="6350" stA="55000" endA="50" endPos="85000" dist="60007" dir="5400000" sy="-100000" algn="bl" rotWithShape="0"/>
                </a:effectLst>
                <a:latin typeface="Elephant" panose="02020904090505020303" pitchFamily="18" charset="0"/>
                <a:ea typeface="Kozuka Mincho Pro H" panose="02020A00000000000000" pitchFamily="18" charset="-128"/>
              </a:defRPr>
            </a:pPr>
            <a:r>
              <a:rPr lang="en-US" sz="2000" b="1" i="0" cap="none" spc="0" baseline="0">
                <a:ln w="9525">
                  <a:solidFill>
                    <a:schemeClr val="accent1">
                      <a:lumMod val="20000"/>
                      <a:lumOff val="80000"/>
                    </a:schemeClr>
                  </a:solidFill>
                  <a:prstDash val="solid"/>
                </a:ln>
                <a:solidFill>
                  <a:schemeClr val="accent1">
                    <a:lumMod val="50000"/>
                  </a:schemeClr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  <a:reflection blurRad="6350" stA="55000" endA="50" endPos="85000" dist="60007" dir="5400000" sy="-100000" algn="bl" rotWithShape="0"/>
                </a:effectLst>
                <a:latin typeface="Elephant" panose="02020904090505020303" pitchFamily="18" charset="0"/>
                <a:ea typeface="Kozuka Mincho Pro H" panose="02020A00000000000000" pitchFamily="18" charset="-128"/>
              </a:rPr>
              <a:t>REPARTITION</a:t>
            </a:r>
          </a:p>
        </c:rich>
      </c:tx>
      <c:layout>
        <c:manualLayout>
          <c:xMode val="edge"/>
          <c:yMode val="edge"/>
          <c:x val="0.70026247961225507"/>
          <c:y val="1.5712681639351397E-2"/>
        </c:manualLayout>
      </c:layout>
      <c:overlay val="1"/>
    </c:title>
    <c:autoTitleDeleted val="0"/>
    <c:view3D>
      <c:rotX val="20"/>
      <c:hPercent val="100"/>
      <c:rotY val="50"/>
      <c:depthPercent val="100"/>
      <c:rAngAx val="0"/>
      <c:perspective val="7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5208333333333443E-2"/>
          <c:y val="1.5151515151515178E-2"/>
          <c:w val="0.76875000000000171"/>
          <c:h val="0.900673400673402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'TOTAL FRANCE'!$A$2</c:f>
              <c:strCache>
                <c:ptCount val="1"/>
                <c:pt idx="0">
                  <c:v>International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60000"/>
                    <a:lumOff val="40000"/>
                  </a:schemeClr>
                </a:gs>
                <a:gs pos="39999">
                  <a:schemeClr val="accent1">
                    <a:lumMod val="75000"/>
                  </a:schemeClr>
                </a:gs>
                <a:gs pos="70000">
                  <a:srgbClr val="C4D6EB"/>
                </a:gs>
                <a:gs pos="100000">
                  <a:srgbClr val="FFEBFA"/>
                </a:gs>
              </a:gsLst>
              <a:path path="rect">
                <a:fillToRect l="100000" b="100000"/>
              </a:path>
              <a:tileRect t="-100000" r="-100000"/>
            </a:gra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 w="114300" prst="artDeco"/>
              <a:bevelB w="114300" prst="hardEdge"/>
              <a:contourClr>
                <a:srgbClr val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FR" sz="7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FRANCE'!$B$2:$E$2</c:f>
              <c:numCache>
                <c:formatCode>#\ ##0" M€"</c:formatCode>
                <c:ptCount val="4"/>
                <c:pt idx="0">
                  <c:v>234</c:v>
                </c:pt>
                <c:pt idx="1">
                  <c:v>240</c:v>
                </c:pt>
                <c:pt idx="2">
                  <c:v>273</c:v>
                </c:pt>
                <c:pt idx="3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7-4FBF-9B95-913061A4C2F7}"/>
            </c:ext>
          </c:extLst>
        </c:ser>
        <c:ser>
          <c:idx val="1"/>
          <c:order val="1"/>
          <c:tx>
            <c:strRef>
              <c:f>'TOTAL FRANCE'!$A$3</c:f>
              <c:strCache>
                <c:ptCount val="1"/>
                <c:pt idx="0">
                  <c:v>Course</c:v>
                </c:pt>
              </c:strCache>
            </c:strRef>
          </c:tx>
          <c:spPr>
            <a:gradFill rotWithShape="0">
              <a:gsLst>
                <a:gs pos="0">
                  <a:schemeClr val="accent4">
                    <a:lumMod val="60000"/>
                    <a:lumOff val="40000"/>
                  </a:schemeClr>
                </a:gs>
                <a:gs pos="64999">
                  <a:schemeClr val="accent4">
                    <a:lumMod val="75000"/>
                  </a:schemeClr>
                </a:gs>
                <a:gs pos="100000">
                  <a:schemeClr val="accent4">
                    <a:lumMod val="20000"/>
                    <a:lumOff val="80000"/>
                  </a:schemeClr>
                </a:gs>
              </a:gsLst>
              <a:lin ang="5400000" scaled="0"/>
            </a:gra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 w="114300" prst="artDeco"/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C7-4FBF-9B95-913061A4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FR" sz="7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FRANCE'!$B$3:$E$3</c:f>
              <c:numCache>
                <c:formatCode>#\ ##0" M€"</c:formatCode>
                <c:ptCount val="4"/>
                <c:pt idx="0">
                  <c:v>193</c:v>
                </c:pt>
                <c:pt idx="1">
                  <c:v>185</c:v>
                </c:pt>
                <c:pt idx="2">
                  <c:v>171</c:v>
                </c:pt>
                <c:pt idx="3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C7-4FBF-9B95-913061A4C2F7}"/>
            </c:ext>
          </c:extLst>
        </c:ser>
        <c:ser>
          <c:idx val="2"/>
          <c:order val="2"/>
          <c:tx>
            <c:strRef>
              <c:f>'TOTAL FRANCE'!$A$4</c:f>
              <c:strCache>
                <c:ptCount val="1"/>
                <c:pt idx="0">
                  <c:v>Messagerie</c:v>
                </c:pt>
              </c:strCache>
            </c:strRef>
          </c:tx>
          <c:spPr>
            <a:gradFill>
              <a:gsLst>
                <a:gs pos="0">
                  <a:schemeClr val="accent6">
                    <a:lumMod val="60000"/>
                    <a:lumOff val="40000"/>
                  </a:schemeClr>
                </a:gs>
                <a:gs pos="39000">
                  <a:schemeClr val="accent6">
                    <a:lumMod val="75000"/>
                  </a:schemeClr>
                </a:gs>
                <a:gs pos="72000">
                  <a:srgbClr val="D4DEFF"/>
                </a:gs>
                <a:gs pos="100000">
                  <a:schemeClr val="accent6">
                    <a:lumMod val="20000"/>
                    <a:lumOff val="80000"/>
                  </a:schemeClr>
                </a:gs>
              </a:gsLst>
              <a:lin ang="5400000" scaled="0"/>
            </a:gra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 w="114300" prst="artDeco"/>
              <a:bevelB w="114300" prst="hardEdge"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chemeClr val="accent6">
                      <a:lumMod val="60000"/>
                      <a:lumOff val="40000"/>
                    </a:schemeClr>
                  </a:gs>
                  <a:gs pos="39000">
                    <a:schemeClr val="accent6">
                      <a:lumMod val="75000"/>
                    </a:schemeClr>
                  </a:gs>
                  <a:gs pos="72000">
                    <a:srgbClr val="D4DEFF"/>
                  </a:gs>
                  <a:gs pos="100000">
                    <a:schemeClr val="accent6">
                      <a:lumMod val="20000"/>
                      <a:lumOff val="80000"/>
                    </a:schemeClr>
                  </a:gs>
                </a:gsLst>
                <a:lin ang="5400000" scaled="0"/>
              </a:gra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 w="114300" prst="artDeco"/>
                <a:bevelB w="114300" prst="hardEdg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6EC7-4FBF-9B95-913061A4C2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FR" sz="7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FRANCE'!$B$4:$E$4</c:f>
              <c:numCache>
                <c:formatCode>#\ ##0" M€"</c:formatCode>
                <c:ptCount val="4"/>
                <c:pt idx="0">
                  <c:v>233</c:v>
                </c:pt>
                <c:pt idx="1">
                  <c:v>257</c:v>
                </c:pt>
                <c:pt idx="2">
                  <c:v>238</c:v>
                </c:pt>
                <c:pt idx="3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C7-4FBF-9B95-913061A4C2F7}"/>
            </c:ext>
          </c:extLst>
        </c:ser>
        <c:ser>
          <c:idx val="3"/>
          <c:order val="3"/>
          <c:tx>
            <c:strRef>
              <c:f>'TOTAL FRANCE'!$A$5</c:f>
              <c:strCache>
                <c:ptCount val="1"/>
                <c:pt idx="0">
                  <c:v>Express</c:v>
                </c:pt>
              </c:strCache>
            </c:strRef>
          </c:tx>
          <c:spPr>
            <a:gradFill flip="none" rotWithShape="1">
              <a:gsLst>
                <a:gs pos="0">
                  <a:schemeClr val="bg2">
                    <a:lumMod val="50000"/>
                  </a:schemeClr>
                </a:gs>
                <a:gs pos="22000">
                  <a:srgbClr val="E6D78A"/>
                </a:gs>
                <a:gs pos="41000">
                  <a:srgbClr val="C7AC4C"/>
                </a:gs>
                <a:gs pos="60000">
                  <a:srgbClr val="E6D78A"/>
                </a:gs>
                <a:gs pos="77000">
                  <a:schemeClr val="bg2">
                    <a:lumMod val="50000"/>
                  </a:schemeClr>
                </a:gs>
                <a:gs pos="100000">
                  <a:srgbClr val="E6DCAC"/>
                </a:gs>
              </a:gsLst>
              <a:lin ang="5400000" scaled="1"/>
              <a:tileRect/>
            </a:gra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 w="114300" prst="artDeco"/>
              <a:bevelB w="114300" prst="hardEdge"/>
              <a:contourClr>
                <a:srgbClr val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FR" sz="7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FRANCE'!$B$5:$E$5</c:f>
              <c:numCache>
                <c:formatCode>#\ ##0" M€"</c:formatCode>
                <c:ptCount val="4"/>
                <c:pt idx="0">
                  <c:v>199</c:v>
                </c:pt>
                <c:pt idx="1">
                  <c:v>221</c:v>
                </c:pt>
                <c:pt idx="2">
                  <c:v>222</c:v>
                </c:pt>
                <c:pt idx="3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C7-4FBF-9B95-913061A4C2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18184472"/>
        <c:axId val="317592904"/>
        <c:axId val="318441120"/>
      </c:bar3DChart>
      <c:catAx>
        <c:axId val="31818447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cap="none" spc="0" baseline="0">
                    <a:ln w="0"/>
                    <a:solidFill>
                      <a:schemeClr val="accent1">
                        <a:lumMod val="50000"/>
                      </a:schemeClr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cap="none" spc="0" baseline="0">
                    <a:ln w="0"/>
                    <a:solidFill>
                      <a:schemeClr val="accent1">
                        <a:lumMod val="50000"/>
                      </a:schemeClr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rPr>
                  <a:t>Périodes</a:t>
                </a:r>
              </a:p>
            </c:rich>
          </c:tx>
          <c:layout>
            <c:manualLayout>
              <c:xMode val="edge"/>
              <c:yMode val="edge"/>
              <c:x val="0.12817771216097987"/>
              <c:y val="0.76039679383511405"/>
            </c:manualLayout>
          </c:layout>
          <c:overlay val="0"/>
          <c:spPr>
            <a:gradFill>
              <a:gsLst>
                <a:gs pos="77900">
                  <a:schemeClr val="accent3">
                    <a:lumMod val="20000"/>
                    <a:lumOff val="80000"/>
                  </a:schemeClr>
                </a:gs>
                <a:gs pos="32750">
                  <a:schemeClr val="accent6">
                    <a:lumMod val="20000"/>
                    <a:lumOff val="80000"/>
                  </a:schemeClr>
                </a:gs>
                <a:gs pos="0">
                  <a:schemeClr val="accent1">
                    <a:lumMod val="20000"/>
                    <a:lumOff val="80000"/>
                  </a:schemeClr>
                </a:gs>
                <a:gs pos="50000">
                  <a:schemeClr val="accent1">
                    <a:lumMod val="60000"/>
                    <a:lumOff val="40000"/>
                  </a:schemeClr>
                </a:gs>
                <a:gs pos="100000">
                  <a:schemeClr val="accent1">
                    <a:lumMod val="64000"/>
                    <a:alpha val="50000"/>
                  </a:schemeClr>
                </a:gs>
              </a:gsLst>
              <a:lin ang="5400000" scaled="0"/>
            </a:gradFill>
            <a:ln w="12700" cap="flat" cmpd="sng" algn="ctr">
              <a:solidFill>
                <a:schemeClr val="tx2">
                  <a:lumMod val="75000"/>
                </a:schemeClr>
              </a:solidFill>
              <a:prstDash val="solid"/>
              <a:miter lim="800000"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1759290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17592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rich>
              <a:bodyPr rot="0" vert="horz"/>
              <a:lstStyle/>
              <a:p>
                <a:pPr algn="ctr" rtl="0">
                  <a:defRPr lang="en-US" sz="1000" b="1" i="0" u="none" strike="noStrike" kern="1200" cap="none" spc="0" baseline="0">
                    <a:ln w="0"/>
                    <a:solidFill>
                      <a:schemeClr val="accent1">
                        <a:lumMod val="50000"/>
                      </a:schemeClr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cap="none" spc="0" baseline="0">
                    <a:ln w="0"/>
                    <a:solidFill>
                      <a:schemeClr val="accent1">
                        <a:lumMod val="50000"/>
                      </a:schemeClr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rPr>
                  <a:t>Valeurs</a:t>
                </a:r>
              </a:p>
            </c:rich>
          </c:tx>
          <c:layout>
            <c:manualLayout>
              <c:xMode val="edge"/>
              <c:yMode val="edge"/>
              <c:x val="0.15324004811898537"/>
              <c:y val="9.6203328119338627E-2"/>
            </c:manualLayout>
          </c:layout>
          <c:overlay val="0"/>
          <c:spPr>
            <a:gradFill>
              <a:gsLst>
                <a:gs pos="71000">
                  <a:schemeClr val="accent3">
                    <a:lumMod val="40000"/>
                    <a:lumOff val="60000"/>
                  </a:schemeClr>
                </a:gs>
                <a:gs pos="30100">
                  <a:schemeClr val="accent6">
                    <a:lumMod val="20000"/>
                    <a:lumOff val="80000"/>
                  </a:schemeClr>
                </a:gs>
                <a:gs pos="0">
                  <a:schemeClr val="accent1">
                    <a:lumMod val="20000"/>
                    <a:lumOff val="80000"/>
                  </a:schemeClr>
                </a:gs>
                <a:gs pos="50000">
                  <a:schemeClr val="accent1">
                    <a:lumMod val="60000"/>
                    <a:lumOff val="40000"/>
                  </a:schemeClr>
                </a:gs>
                <a:gs pos="100000">
                  <a:schemeClr val="accent1">
                    <a:lumMod val="64000"/>
                    <a:alpha val="50000"/>
                  </a:schemeClr>
                </a:gs>
              </a:gsLst>
              <a:lin ang="5400000" scaled="0"/>
            </a:gradFill>
            <a:ln w="12700" cap="flat" cmpd="sng" algn="ctr">
              <a:solidFill>
                <a:schemeClr val="accent1">
                  <a:lumMod val="75000"/>
                </a:schemeClr>
              </a:solidFill>
              <a:prstDash val="solid"/>
              <a:miter lim="800000"/>
            </a:ln>
            <a:effectLst/>
          </c:spPr>
        </c:title>
        <c:numFmt formatCode="#\ ##0&quot; M€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18184472"/>
        <c:crosses val="autoZero"/>
        <c:crossBetween val="between"/>
      </c:valAx>
      <c:serAx>
        <c:axId val="31844112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 algn="ctr" rtl="0">
                  <a:defRPr lang="en-US" sz="1000" b="1" i="0" u="none" strike="noStrike" kern="1200" cap="none" spc="0" baseline="0">
                    <a:ln w="0"/>
                    <a:solidFill>
                      <a:schemeClr val="accent1">
                        <a:lumMod val="50000"/>
                      </a:schemeClr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cap="none" spc="0" baseline="0">
                    <a:ln w="0"/>
                    <a:solidFill>
                      <a:schemeClr val="accent1">
                        <a:lumMod val="50000"/>
                      </a:schemeClr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rPr>
                  <a:t>Activités</a:t>
                </a:r>
              </a:p>
            </c:rich>
          </c:tx>
          <c:layout>
            <c:manualLayout>
              <c:xMode val="edge"/>
              <c:yMode val="edge"/>
              <c:x val="0.49167169728783977"/>
              <c:y val="0.92197424816847495"/>
            </c:manualLayout>
          </c:layout>
          <c:overlay val="0"/>
          <c:spPr>
            <a:gradFill>
              <a:gsLst>
                <a:gs pos="80000">
                  <a:schemeClr val="accent3">
                    <a:lumMod val="20000"/>
                    <a:lumOff val="80000"/>
                  </a:schemeClr>
                </a:gs>
                <a:gs pos="26550">
                  <a:schemeClr val="accent6">
                    <a:lumMod val="20000"/>
                    <a:lumOff val="80000"/>
                  </a:schemeClr>
                </a:gs>
                <a:gs pos="0">
                  <a:schemeClr val="accent1">
                    <a:lumMod val="20000"/>
                    <a:lumOff val="80000"/>
                  </a:schemeClr>
                </a:gs>
                <a:gs pos="50000">
                  <a:schemeClr val="accent1">
                    <a:lumMod val="60000"/>
                    <a:lumOff val="40000"/>
                  </a:schemeClr>
                </a:gs>
                <a:gs pos="100000">
                  <a:schemeClr val="accent1">
                    <a:lumMod val="64000"/>
                    <a:alpha val="50000"/>
                  </a:schemeClr>
                </a:gs>
              </a:gsLst>
              <a:lin ang="5400000" scaled="0"/>
            </a:gradFill>
            <a:ln w="12700" cap="flat" cmpd="sng" algn="ctr">
              <a:solidFill>
                <a:schemeClr val="tx2">
                  <a:lumMod val="75000"/>
                </a:schemeClr>
              </a:solidFill>
              <a:prstDash val="solid"/>
              <a:miter lim="800000"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17592904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cap="none" spc="0" baseline="0">
                <a:ln w="9525">
                  <a:solidFill>
                    <a:schemeClr val="accent1">
                      <a:lumMod val="20000"/>
                      <a:lumOff val="80000"/>
                    </a:schemeClr>
                  </a:solidFill>
                  <a:prstDash val="solid"/>
                </a:ln>
                <a:solidFill>
                  <a:schemeClr val="accent1">
                    <a:lumMod val="50000"/>
                  </a:schemeClr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  <a:reflection blurRad="6350" stA="55000" endA="50" endPos="85000" dist="60007" dir="5400000" sy="-100000" algn="bl" rotWithShape="0"/>
                </a:effectLst>
                <a:latin typeface="Elephant" panose="02020904090505020303" pitchFamily="18" charset="0"/>
                <a:ea typeface="Kozuka Mincho Pro H" panose="02020A00000000000000" pitchFamily="18" charset="-128"/>
              </a:defRPr>
            </a:pPr>
            <a:r>
              <a:rPr lang="en-US" sz="2000" b="1" i="0" cap="none" spc="0" baseline="0">
                <a:ln w="9525">
                  <a:solidFill>
                    <a:schemeClr val="accent1">
                      <a:lumMod val="20000"/>
                      <a:lumOff val="80000"/>
                    </a:schemeClr>
                  </a:solidFill>
                  <a:prstDash val="solid"/>
                </a:ln>
                <a:solidFill>
                  <a:schemeClr val="accent1">
                    <a:lumMod val="50000"/>
                  </a:schemeClr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  <a:reflection blurRad="6350" stA="55000" endA="50" endPos="85000" dist="60007" dir="5400000" sy="-100000" algn="bl" rotWithShape="0"/>
                </a:effectLst>
                <a:latin typeface="Elephant" panose="02020904090505020303" pitchFamily="18" charset="0"/>
                <a:ea typeface="Kozuka Mincho Pro H" panose="02020A00000000000000" pitchFamily="18" charset="-128"/>
              </a:rPr>
              <a:t>REPARTITION</a:t>
            </a:r>
          </a:p>
        </c:rich>
      </c:tx>
      <c:layout>
        <c:manualLayout>
          <c:xMode val="edge"/>
          <c:yMode val="edge"/>
          <c:x val="0.70026247961225507"/>
          <c:y val="1.5712681639351397E-2"/>
        </c:manualLayout>
      </c:layout>
      <c:overlay val="1"/>
    </c:title>
    <c:autoTitleDeleted val="0"/>
    <c:view3D>
      <c:rotX val="20"/>
      <c:hPercent val="100"/>
      <c:rotY val="50"/>
      <c:depthPercent val="100"/>
      <c:rAngAx val="0"/>
      <c:perspective val="70"/>
    </c:view3D>
    <c:floor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 w="3175">
          <a:solidFill>
            <a:srgbClr val="000000"/>
          </a:solidFill>
          <a:prstDash val="solid"/>
        </a:ln>
      </c:spPr>
    </c:floor>
    <c:side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sideWall>
    <c:back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5208333333333443E-2"/>
          <c:y val="1.5151515151515178E-2"/>
          <c:w val="0.76875000000000171"/>
          <c:h val="0.900673400673402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'TOTAL FRANCE'!$A$2</c:f>
              <c:strCache>
                <c:ptCount val="1"/>
                <c:pt idx="0">
                  <c:v>International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 w="114300" prst="artDeco"/>
              <a:bevelB w="114300" prst="hardEdge"/>
              <a:contourClr>
                <a:srgbClr val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FR" sz="7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FRANCE'!$B$2:$E$2</c:f>
              <c:numCache>
                <c:formatCode>#\ ##0" M€"</c:formatCode>
                <c:ptCount val="4"/>
                <c:pt idx="0">
                  <c:v>234</c:v>
                </c:pt>
                <c:pt idx="1">
                  <c:v>240</c:v>
                </c:pt>
                <c:pt idx="2">
                  <c:v>273</c:v>
                </c:pt>
                <c:pt idx="3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6-4420-88CB-F3B759EB8EF8}"/>
            </c:ext>
          </c:extLst>
        </c:ser>
        <c:ser>
          <c:idx val="1"/>
          <c:order val="1"/>
          <c:tx>
            <c:strRef>
              <c:f>'TOTAL FRANCE'!$A$3</c:f>
              <c:strCache>
                <c:ptCount val="1"/>
                <c:pt idx="0">
                  <c:v>Course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 w="114300" prst="artDeco"/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66-4420-88CB-F3B759EB8E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FR" sz="7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FRANCE'!$B$3:$E$3</c:f>
              <c:numCache>
                <c:formatCode>#\ ##0" M€"</c:formatCode>
                <c:ptCount val="4"/>
                <c:pt idx="0">
                  <c:v>193</c:v>
                </c:pt>
                <c:pt idx="1">
                  <c:v>185</c:v>
                </c:pt>
                <c:pt idx="2">
                  <c:v>171</c:v>
                </c:pt>
                <c:pt idx="3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66-4420-88CB-F3B759EB8EF8}"/>
            </c:ext>
          </c:extLst>
        </c:ser>
        <c:ser>
          <c:idx val="2"/>
          <c:order val="2"/>
          <c:tx>
            <c:strRef>
              <c:f>'TOTAL FRANCE'!$A$4</c:f>
              <c:strCache>
                <c:ptCount val="1"/>
                <c:pt idx="0">
                  <c:v>Messagerie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 w="114300" prst="artDeco"/>
              <a:bevelB w="114300" prst="hardEdge"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A66-4420-88CB-F3B759EB8E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FR" sz="7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FRANCE'!$B$4:$E$4</c:f>
              <c:numCache>
                <c:formatCode>#\ ##0" M€"</c:formatCode>
                <c:ptCount val="4"/>
                <c:pt idx="0">
                  <c:v>233</c:v>
                </c:pt>
                <c:pt idx="1">
                  <c:v>257</c:v>
                </c:pt>
                <c:pt idx="2">
                  <c:v>238</c:v>
                </c:pt>
                <c:pt idx="3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66-4420-88CB-F3B759EB8EF8}"/>
            </c:ext>
          </c:extLst>
        </c:ser>
        <c:ser>
          <c:idx val="3"/>
          <c:order val="3"/>
          <c:tx>
            <c:strRef>
              <c:f>'TOTAL FRANCE'!$A$5</c:f>
              <c:strCache>
                <c:ptCount val="1"/>
                <c:pt idx="0">
                  <c:v>Express</c:v>
                </c:pt>
              </c:strCache>
            </c:strRef>
          </c:tx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 w="114300" prst="artDeco"/>
              <a:bevelB w="114300" prst="hardEdge"/>
              <a:contourClr>
                <a:srgbClr val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FR" sz="7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FRANCE'!$B$1:$E$1</c:f>
              <c:strCache>
                <c:ptCount val="4"/>
                <c:pt idx="0">
                  <c:v>TRIM.1</c:v>
                </c:pt>
                <c:pt idx="1">
                  <c:v>TRIM.2</c:v>
                </c:pt>
                <c:pt idx="2">
                  <c:v>TRIM.3</c:v>
                </c:pt>
                <c:pt idx="3">
                  <c:v>TRIM.4</c:v>
                </c:pt>
              </c:strCache>
            </c:strRef>
          </c:cat>
          <c:val>
            <c:numRef>
              <c:f>'TOTAL FRANCE'!$B$5:$E$5</c:f>
              <c:numCache>
                <c:formatCode>#\ ##0" M€"</c:formatCode>
                <c:ptCount val="4"/>
                <c:pt idx="0">
                  <c:v>199</c:v>
                </c:pt>
                <c:pt idx="1">
                  <c:v>221</c:v>
                </c:pt>
                <c:pt idx="2">
                  <c:v>222</c:v>
                </c:pt>
                <c:pt idx="3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66-4420-88CB-F3B759EB8E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18316072"/>
        <c:axId val="318318424"/>
        <c:axId val="315675968"/>
      </c:bar3DChart>
      <c:catAx>
        <c:axId val="31831607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cap="none" spc="0" baseline="0">
                    <a:ln w="0"/>
                    <a:solidFill>
                      <a:schemeClr val="accent1">
                        <a:lumMod val="50000"/>
                      </a:schemeClr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cap="none" spc="0" baseline="0">
                    <a:ln w="0"/>
                    <a:solidFill>
                      <a:schemeClr val="accent1">
                        <a:lumMod val="50000"/>
                      </a:schemeClr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rPr>
                  <a:t>Périodes</a:t>
                </a:r>
              </a:p>
            </c:rich>
          </c:tx>
          <c:layout>
            <c:manualLayout>
              <c:xMode val="edge"/>
              <c:yMode val="edge"/>
              <c:x val="0.12817771216097987"/>
              <c:y val="0.76039679383511405"/>
            </c:manualLayout>
          </c:layout>
          <c:overlay val="0"/>
          <c:spPr>
            <a:gradFill>
              <a:gsLst>
                <a:gs pos="0">
                  <a:schemeClr val="accent1">
                    <a:lumMod val="20000"/>
                    <a:lumOff val="80000"/>
                  </a:schemeClr>
                </a:gs>
                <a:gs pos="50000">
                  <a:schemeClr val="accent1">
                    <a:lumMod val="60000"/>
                    <a:lumOff val="40000"/>
                  </a:schemeClr>
                </a:gs>
                <a:gs pos="100000">
                  <a:schemeClr val="accent1">
                    <a:lumMod val="64000"/>
                    <a:alpha val="50000"/>
                  </a:schemeClr>
                </a:gs>
              </a:gsLst>
              <a:lin ang="5400000" scaled="0"/>
            </a:gradFill>
            <a:ln w="12700" cap="flat" cmpd="sng" algn="ctr">
              <a:solidFill>
                <a:schemeClr val="tx2">
                  <a:lumMod val="75000"/>
                </a:schemeClr>
              </a:solidFill>
              <a:prstDash val="solid"/>
              <a:miter lim="800000"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1831842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18318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rich>
              <a:bodyPr rot="0" vert="horz"/>
              <a:lstStyle/>
              <a:p>
                <a:pPr algn="ctr" rtl="0">
                  <a:defRPr lang="en-US" sz="1000" b="1" i="0" u="none" strike="noStrike" kern="1200" cap="none" spc="0" baseline="0">
                    <a:ln w="0"/>
                    <a:solidFill>
                      <a:schemeClr val="accent1">
                        <a:lumMod val="50000"/>
                      </a:schemeClr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cap="none" spc="0" baseline="0">
                    <a:ln w="0"/>
                    <a:solidFill>
                      <a:schemeClr val="accent1">
                        <a:lumMod val="50000"/>
                      </a:schemeClr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rPr>
                  <a:t>Valeurs</a:t>
                </a:r>
              </a:p>
            </c:rich>
          </c:tx>
          <c:layout>
            <c:manualLayout>
              <c:xMode val="edge"/>
              <c:yMode val="edge"/>
              <c:x val="0.15324004811898537"/>
              <c:y val="9.6203328119338627E-2"/>
            </c:manualLayout>
          </c:layout>
          <c:overlay val="0"/>
          <c:spPr>
            <a:gradFill>
              <a:gsLst>
                <a:gs pos="0">
                  <a:schemeClr val="accent1">
                    <a:lumMod val="20000"/>
                    <a:lumOff val="80000"/>
                  </a:schemeClr>
                </a:gs>
                <a:gs pos="50000">
                  <a:schemeClr val="accent1">
                    <a:lumMod val="60000"/>
                    <a:lumOff val="40000"/>
                  </a:schemeClr>
                </a:gs>
                <a:gs pos="100000">
                  <a:schemeClr val="accent1">
                    <a:lumMod val="64000"/>
                    <a:alpha val="50000"/>
                  </a:schemeClr>
                </a:gs>
              </a:gsLst>
              <a:lin ang="5400000" scaled="0"/>
            </a:gradFill>
            <a:ln w="12700" cap="flat" cmpd="sng" algn="ctr">
              <a:solidFill>
                <a:schemeClr val="accent1">
                  <a:lumMod val="75000"/>
                </a:schemeClr>
              </a:solidFill>
              <a:prstDash val="solid"/>
              <a:miter lim="800000"/>
            </a:ln>
            <a:effectLst/>
          </c:spPr>
        </c:title>
        <c:numFmt formatCode="#\ ##0&quot; M€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18316072"/>
        <c:crosses val="autoZero"/>
        <c:crossBetween val="between"/>
      </c:valAx>
      <c:serAx>
        <c:axId val="31567596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 algn="ctr" rtl="0">
                  <a:defRPr lang="en-US" sz="1000" b="1" i="0" u="none" strike="noStrike" kern="1200" cap="none" spc="0" baseline="0">
                    <a:ln w="0"/>
                    <a:solidFill>
                      <a:schemeClr val="accent1">
                        <a:lumMod val="50000"/>
                      </a:schemeClr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cap="none" spc="0" baseline="0">
                    <a:ln w="0"/>
                    <a:solidFill>
                      <a:schemeClr val="accent1">
                        <a:lumMod val="50000"/>
                      </a:schemeClr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rPr>
                  <a:t>Activités</a:t>
                </a:r>
              </a:p>
            </c:rich>
          </c:tx>
          <c:layout>
            <c:manualLayout>
              <c:xMode val="edge"/>
              <c:yMode val="edge"/>
              <c:x val="0.49167169728783977"/>
              <c:y val="0.92197424816847495"/>
            </c:manualLayout>
          </c:layout>
          <c:overlay val="0"/>
          <c:spPr>
            <a:gradFill>
              <a:gsLst>
                <a:gs pos="0">
                  <a:schemeClr val="accent1">
                    <a:lumMod val="20000"/>
                    <a:lumOff val="80000"/>
                  </a:schemeClr>
                </a:gs>
                <a:gs pos="50000">
                  <a:schemeClr val="accent1">
                    <a:lumMod val="60000"/>
                    <a:lumOff val="40000"/>
                  </a:schemeClr>
                </a:gs>
                <a:gs pos="100000">
                  <a:schemeClr val="accent1">
                    <a:lumMod val="64000"/>
                    <a:alpha val="50000"/>
                  </a:schemeClr>
                </a:gs>
              </a:gsLst>
              <a:lin ang="5400000" scaled="0"/>
            </a:gradFill>
            <a:ln w="1270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18318424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>
    <tabColor theme="9" tint="0.59999389629810485"/>
  </sheetPr>
  <sheetViews>
    <sheetView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>
    <tabColor theme="8" tint="0.59999389629810485"/>
  </sheetPr>
  <sheetViews>
    <sheetView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>
    <tabColor theme="8" tint="0.59999389629810485"/>
  </sheetPr>
  <sheetViews>
    <sheetView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gif"/><Relationship Id="rId2" Type="http://schemas.openxmlformats.org/officeDocument/2006/relationships/image" Target="../media/image9.gif"/><Relationship Id="rId1" Type="http://schemas.openxmlformats.org/officeDocument/2006/relationships/image" Target="../media/image8.jpeg"/></Relationships>
</file>

<file path=xl/diagram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gif"/><Relationship Id="rId2" Type="http://schemas.openxmlformats.org/officeDocument/2006/relationships/image" Target="../media/image9.gif"/><Relationship Id="rId1" Type="http://schemas.openxmlformats.org/officeDocument/2006/relationships/image" Target="../media/image8.jpe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5EF0DC4-B78C-4DAA-8E6E-843C788582FA}" type="doc">
      <dgm:prSet loTypeId="urn:microsoft.com/office/officeart/2005/8/layout/hList7#1" loCatId="relationship" qsTypeId="urn:microsoft.com/office/officeart/2005/8/quickstyle/3d5" qsCatId="3D" csTypeId="urn:microsoft.com/office/officeart/2005/8/colors/accent1_2" csCatId="accent1" phldr="1"/>
      <dgm:spPr/>
    </dgm:pt>
    <dgm:pt modelId="{E76B2006-0F13-43AF-A1B3-7489A256D6EC}">
      <dgm:prSet phldrT="[Texte]">
        <dgm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dgm:style>
      </dgm:prSet>
      <dgm:spPr>
        <a:gradFill rotWithShape="0">
          <a:gsLst>
            <a:gs pos="0">
              <a:schemeClr val="dk1">
                <a:lumMod val="110000"/>
                <a:satMod val="105000"/>
                <a:tint val="67000"/>
              </a:schemeClr>
            </a:gs>
            <a:gs pos="50000">
              <a:schemeClr val="accent2">
                <a:lumMod val="20000"/>
                <a:lumOff val="80000"/>
              </a:schemeClr>
            </a:gs>
            <a:gs pos="100000">
              <a:schemeClr val="dk1">
                <a:lumMod val="105000"/>
                <a:satMod val="109000"/>
                <a:tint val="81000"/>
              </a:schemeClr>
            </a:gs>
          </a:gsLst>
        </a:gradFill>
        <a:ln>
          <a:solidFill>
            <a:schemeClr val="accent1">
              <a:lumMod val="40000"/>
              <a:lumOff val="60000"/>
            </a:schemeClr>
          </a:solidFill>
        </a:ln>
      </dgm:spPr>
      <dgm:t>
        <a:bodyPr/>
        <a:lstStyle/>
        <a:p>
          <a:r>
            <a:rPr lang="fr-FR"/>
            <a:t>Direction</a:t>
          </a:r>
        </a:p>
      </dgm:t>
    </dgm:pt>
    <dgm:pt modelId="{1E3F3BF4-F85D-471E-839C-4064FD9DDB6B}" type="parTrans" cxnId="{79D9C797-30E5-475D-807F-D8134D4C7BBA}">
      <dgm:prSet/>
      <dgm:spPr/>
      <dgm:t>
        <a:bodyPr/>
        <a:lstStyle/>
        <a:p>
          <a:endParaRPr lang="fr-FR"/>
        </a:p>
      </dgm:t>
    </dgm:pt>
    <dgm:pt modelId="{6A38DC77-5B3A-4E49-A87F-C1300B6E37D8}" type="sibTrans" cxnId="{79D9C797-30E5-475D-807F-D8134D4C7BBA}">
      <dgm:prSet/>
      <dgm:spPr/>
      <dgm:t>
        <a:bodyPr/>
        <a:lstStyle/>
        <a:p>
          <a:endParaRPr lang="fr-FR"/>
        </a:p>
      </dgm:t>
    </dgm:pt>
    <dgm:pt modelId="{8F6FD93D-4D1E-49D8-A4A0-7ABF716890EA}">
      <dgm:prSet phldrT="[Texte]">
        <dgm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dgm:style>
      </dgm:prSet>
      <dgm:spPr>
        <a:gradFill rotWithShape="0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tx2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  <a:ln>
          <a:solidFill>
            <a:schemeClr val="tx2">
              <a:lumMod val="50000"/>
            </a:schemeClr>
          </a:solidFill>
        </a:ln>
      </dgm:spPr>
      <dgm:t>
        <a:bodyPr/>
        <a:lstStyle/>
        <a:p>
          <a:r>
            <a:rPr lang="fr-FR"/>
            <a:t>Financier</a:t>
          </a:r>
        </a:p>
      </dgm:t>
    </dgm:pt>
    <dgm:pt modelId="{BBDE0BF8-D205-44AA-B7CC-03A6ED798DF8}" type="parTrans" cxnId="{1A6F1FE9-86FE-479F-9D07-7F21918BBB4B}">
      <dgm:prSet/>
      <dgm:spPr/>
      <dgm:t>
        <a:bodyPr/>
        <a:lstStyle/>
        <a:p>
          <a:endParaRPr lang="fr-FR"/>
        </a:p>
      </dgm:t>
    </dgm:pt>
    <dgm:pt modelId="{958AB433-2335-4A50-979A-85FA580BE508}" type="sibTrans" cxnId="{1A6F1FE9-86FE-479F-9D07-7F21918BBB4B}">
      <dgm:prSet/>
      <dgm:spPr/>
      <dgm:t>
        <a:bodyPr/>
        <a:lstStyle/>
        <a:p>
          <a:endParaRPr lang="fr-FR"/>
        </a:p>
      </dgm:t>
    </dgm:pt>
    <dgm:pt modelId="{18E06496-EA42-4EA5-B7C0-42FA8B865FAE}">
      <dgm:prSet phldrT="[Texte]">
        <dgm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dgm:style>
      </dgm:prSet>
      <dgm:spPr>
        <a:gradFill rotWithShape="0">
          <a:gsLst>
            <a:gs pos="0">
              <a:schemeClr val="dk1">
                <a:lumMod val="110000"/>
                <a:satMod val="105000"/>
                <a:tint val="67000"/>
              </a:schemeClr>
            </a:gs>
            <a:gs pos="42000">
              <a:schemeClr val="accent3">
                <a:lumMod val="60000"/>
                <a:lumOff val="40000"/>
              </a:schemeClr>
            </a:gs>
            <a:gs pos="100000">
              <a:schemeClr val="dk1">
                <a:lumMod val="105000"/>
                <a:satMod val="109000"/>
                <a:tint val="81000"/>
              </a:schemeClr>
            </a:gs>
          </a:gsLst>
        </a:gradFill>
        <a:ln>
          <a:solidFill>
            <a:schemeClr val="accent1">
              <a:lumMod val="40000"/>
              <a:lumOff val="60000"/>
            </a:schemeClr>
          </a:solidFill>
        </a:ln>
      </dgm:spPr>
      <dgm:t>
        <a:bodyPr/>
        <a:lstStyle/>
        <a:p>
          <a:r>
            <a:rPr lang="fr-FR"/>
            <a:t>Personnel</a:t>
          </a:r>
        </a:p>
      </dgm:t>
    </dgm:pt>
    <dgm:pt modelId="{84961BCB-94B4-4150-86BB-C9D337750571}" type="parTrans" cxnId="{C7083B31-A4AD-4847-ABC3-694E072B5157}">
      <dgm:prSet/>
      <dgm:spPr/>
      <dgm:t>
        <a:bodyPr/>
        <a:lstStyle/>
        <a:p>
          <a:endParaRPr lang="fr-FR"/>
        </a:p>
      </dgm:t>
    </dgm:pt>
    <dgm:pt modelId="{A33D7E6C-86C5-432B-A51B-177C4C364EA3}" type="sibTrans" cxnId="{C7083B31-A4AD-4847-ABC3-694E072B5157}">
      <dgm:prSet/>
      <dgm:spPr/>
      <dgm:t>
        <a:bodyPr/>
        <a:lstStyle/>
        <a:p>
          <a:endParaRPr lang="fr-FR"/>
        </a:p>
      </dgm:t>
    </dgm:pt>
    <dgm:pt modelId="{004A7B8B-1EC7-448B-BC53-9DB468F79A06}" type="pres">
      <dgm:prSet presAssocID="{45EF0DC4-B78C-4DAA-8E6E-843C788582FA}" presName="Name0" presStyleCnt="0">
        <dgm:presLayoutVars>
          <dgm:dir/>
          <dgm:resizeHandles val="exact"/>
        </dgm:presLayoutVars>
      </dgm:prSet>
      <dgm:spPr/>
    </dgm:pt>
    <dgm:pt modelId="{00CD5856-DA00-4D61-AF13-467A6C9ACD74}" type="pres">
      <dgm:prSet presAssocID="{45EF0DC4-B78C-4DAA-8E6E-843C788582FA}" presName="fgShape" presStyleLbl="fgShp" presStyleIdx="0" presStyleCnt="1"/>
      <dgm:spPr>
        <a:solidFill>
          <a:schemeClr val="accent5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dgm:spPr>
    </dgm:pt>
    <dgm:pt modelId="{014DC77E-2550-4A23-B188-7B6C3D59FA69}" type="pres">
      <dgm:prSet presAssocID="{45EF0DC4-B78C-4DAA-8E6E-843C788582FA}" presName="linComp" presStyleCnt="0"/>
      <dgm:spPr/>
    </dgm:pt>
    <dgm:pt modelId="{97577B3E-6F80-44DA-85BE-E914FDDD06A6}" type="pres">
      <dgm:prSet presAssocID="{E76B2006-0F13-43AF-A1B3-7489A256D6EC}" presName="compNode" presStyleCnt="0"/>
      <dgm:spPr/>
    </dgm:pt>
    <dgm:pt modelId="{04D9905D-2906-42C9-8954-8DB8FB952D32}" type="pres">
      <dgm:prSet presAssocID="{E76B2006-0F13-43AF-A1B3-7489A256D6EC}" presName="bkgdShape" presStyleLbl="node1" presStyleIdx="0" presStyleCnt="3"/>
      <dgm:spPr/>
    </dgm:pt>
    <dgm:pt modelId="{71ECDCEC-DD1E-4203-91D6-A83733B1C50A}" type="pres">
      <dgm:prSet presAssocID="{E76B2006-0F13-43AF-A1B3-7489A256D6EC}" presName="nodeTx" presStyleLbl="node1" presStyleIdx="0" presStyleCnt="3">
        <dgm:presLayoutVars>
          <dgm:bulletEnabled val="1"/>
        </dgm:presLayoutVars>
      </dgm:prSet>
      <dgm:spPr/>
    </dgm:pt>
    <dgm:pt modelId="{02922EBE-8670-486C-A860-556DBD8CAE9C}" type="pres">
      <dgm:prSet presAssocID="{E76B2006-0F13-43AF-A1B3-7489A256D6EC}" presName="invisiNode" presStyleLbl="node1" presStyleIdx="0" presStyleCnt="3"/>
      <dgm:spPr/>
    </dgm:pt>
    <dgm:pt modelId="{3BA844A9-8256-4408-BED5-ED1193AFB7D9}" type="pres">
      <dgm:prSet presAssocID="{E76B2006-0F13-43AF-A1B3-7489A256D6EC}" presName="imagNode" presStyleLbl="fgImgPlace1" presStyleIdx="0" presStyleCnt="3"/>
      <dgm:spPr>
        <a:blipFill rotWithShape="0">
          <a:blip xmlns:r="http://schemas.openxmlformats.org/officeDocument/2006/relationships" r:embed="rId1"/>
          <a:stretch>
            <a:fillRect/>
          </a:stretch>
        </a:blipFill>
      </dgm:spPr>
    </dgm:pt>
    <dgm:pt modelId="{23867517-DDC9-4B44-B51D-C9851538BF88}" type="pres">
      <dgm:prSet presAssocID="{6A38DC77-5B3A-4E49-A87F-C1300B6E37D8}" presName="sibTrans" presStyleLbl="sibTrans2D1" presStyleIdx="0" presStyleCnt="0"/>
      <dgm:spPr/>
    </dgm:pt>
    <dgm:pt modelId="{9D3C02B4-CC48-4F77-8E42-5263280F2BAA}" type="pres">
      <dgm:prSet presAssocID="{8F6FD93D-4D1E-49D8-A4A0-7ABF716890EA}" presName="compNode" presStyleCnt="0"/>
      <dgm:spPr/>
    </dgm:pt>
    <dgm:pt modelId="{C101390F-AB7F-45DC-AB0B-5A6C1B34506E}" type="pres">
      <dgm:prSet presAssocID="{8F6FD93D-4D1E-49D8-A4A0-7ABF716890EA}" presName="bkgdShape" presStyleLbl="node1" presStyleIdx="1" presStyleCnt="3"/>
      <dgm:spPr/>
    </dgm:pt>
    <dgm:pt modelId="{17BA7AC8-A5EA-4837-81AB-B116136FF720}" type="pres">
      <dgm:prSet presAssocID="{8F6FD93D-4D1E-49D8-A4A0-7ABF716890EA}" presName="nodeTx" presStyleLbl="node1" presStyleIdx="1" presStyleCnt="3">
        <dgm:presLayoutVars>
          <dgm:bulletEnabled val="1"/>
        </dgm:presLayoutVars>
      </dgm:prSet>
      <dgm:spPr/>
    </dgm:pt>
    <dgm:pt modelId="{FB236140-AE47-47FC-8D21-8FD300FE6A50}" type="pres">
      <dgm:prSet presAssocID="{8F6FD93D-4D1E-49D8-A4A0-7ABF716890EA}" presName="invisiNode" presStyleLbl="node1" presStyleIdx="1" presStyleCnt="3"/>
      <dgm:spPr/>
    </dgm:pt>
    <dgm:pt modelId="{FBA85091-D4FB-4143-ABDE-F770A7335EDA}" type="pres">
      <dgm:prSet presAssocID="{8F6FD93D-4D1E-49D8-A4A0-7ABF716890EA}" presName="imagNode" presStyleLbl="fgImgPlace1" presStyleIdx="1" presStyleCnt="3"/>
      <dgm:spPr>
        <a:blipFill rotWithShape="0">
          <a:blip xmlns:r="http://schemas.openxmlformats.org/officeDocument/2006/relationships" r:embed="rId2"/>
          <a:stretch>
            <a:fillRect/>
          </a:stretch>
        </a:blipFill>
      </dgm:spPr>
    </dgm:pt>
    <dgm:pt modelId="{574F1148-F7A9-4A51-9440-111D2AAD5992}" type="pres">
      <dgm:prSet presAssocID="{958AB433-2335-4A50-979A-85FA580BE508}" presName="sibTrans" presStyleLbl="sibTrans2D1" presStyleIdx="0" presStyleCnt="0"/>
      <dgm:spPr/>
    </dgm:pt>
    <dgm:pt modelId="{5818D211-7D75-4B74-BB42-C8E984FB2D92}" type="pres">
      <dgm:prSet presAssocID="{18E06496-EA42-4EA5-B7C0-42FA8B865FAE}" presName="compNode" presStyleCnt="0"/>
      <dgm:spPr/>
    </dgm:pt>
    <dgm:pt modelId="{2CCB634F-4A89-4448-AB4D-9ADA1F33223F}" type="pres">
      <dgm:prSet presAssocID="{18E06496-EA42-4EA5-B7C0-42FA8B865FAE}" presName="bkgdShape" presStyleLbl="node1" presStyleIdx="2" presStyleCnt="3"/>
      <dgm:spPr/>
    </dgm:pt>
    <dgm:pt modelId="{1DCAE133-A99A-4218-BAC8-560D456C4FB2}" type="pres">
      <dgm:prSet presAssocID="{18E06496-EA42-4EA5-B7C0-42FA8B865FAE}" presName="nodeTx" presStyleLbl="node1" presStyleIdx="2" presStyleCnt="3">
        <dgm:presLayoutVars>
          <dgm:bulletEnabled val="1"/>
        </dgm:presLayoutVars>
      </dgm:prSet>
      <dgm:spPr/>
    </dgm:pt>
    <dgm:pt modelId="{C6FB664A-2977-4A40-902B-5F504F504166}" type="pres">
      <dgm:prSet presAssocID="{18E06496-EA42-4EA5-B7C0-42FA8B865FAE}" presName="invisiNode" presStyleLbl="node1" presStyleIdx="2" presStyleCnt="3"/>
      <dgm:spPr/>
    </dgm:pt>
    <dgm:pt modelId="{77E3F182-2A68-4236-A70C-AD1D3F4E2C69}" type="pres">
      <dgm:prSet presAssocID="{18E06496-EA42-4EA5-B7C0-42FA8B865FAE}" presName="imagNode" presStyleLbl="fgImgPlace1" presStyleIdx="2" presStyleCnt="3"/>
      <dgm:spPr>
        <a:blipFill rotWithShape="0">
          <a:blip xmlns:r="http://schemas.openxmlformats.org/officeDocument/2006/relationships" r:embed="rId3"/>
          <a:stretch>
            <a:fillRect/>
          </a:stretch>
        </a:blipFill>
      </dgm:spPr>
    </dgm:pt>
  </dgm:ptLst>
  <dgm:cxnLst>
    <dgm:cxn modelId="{A0010204-BF76-4D0A-BC5B-DAF5C72D114B}" type="presOf" srcId="{E76B2006-0F13-43AF-A1B3-7489A256D6EC}" destId="{04D9905D-2906-42C9-8954-8DB8FB952D32}" srcOrd="0" destOrd="0" presId="urn:microsoft.com/office/officeart/2005/8/layout/hList7#1"/>
    <dgm:cxn modelId="{D4019517-0E1D-4C42-AD7C-97536FFBCF32}" type="presOf" srcId="{18E06496-EA42-4EA5-B7C0-42FA8B865FAE}" destId="{1DCAE133-A99A-4218-BAC8-560D456C4FB2}" srcOrd="1" destOrd="0" presId="urn:microsoft.com/office/officeart/2005/8/layout/hList7#1"/>
    <dgm:cxn modelId="{85045927-BB4A-423D-9489-1E818518A409}" type="presOf" srcId="{8F6FD93D-4D1E-49D8-A4A0-7ABF716890EA}" destId="{17BA7AC8-A5EA-4837-81AB-B116136FF720}" srcOrd="1" destOrd="0" presId="urn:microsoft.com/office/officeart/2005/8/layout/hList7#1"/>
    <dgm:cxn modelId="{29DF242D-EC82-4F8B-8D15-85AF7929EA23}" type="presOf" srcId="{E76B2006-0F13-43AF-A1B3-7489A256D6EC}" destId="{71ECDCEC-DD1E-4203-91D6-A83733B1C50A}" srcOrd="1" destOrd="0" presId="urn:microsoft.com/office/officeart/2005/8/layout/hList7#1"/>
    <dgm:cxn modelId="{C7083B31-A4AD-4847-ABC3-694E072B5157}" srcId="{45EF0DC4-B78C-4DAA-8E6E-843C788582FA}" destId="{18E06496-EA42-4EA5-B7C0-42FA8B865FAE}" srcOrd="2" destOrd="0" parTransId="{84961BCB-94B4-4150-86BB-C9D337750571}" sibTransId="{A33D7E6C-86C5-432B-A51B-177C4C364EA3}"/>
    <dgm:cxn modelId="{69617560-8BAD-428F-A3FA-1F689209D3E8}" type="presOf" srcId="{45EF0DC4-B78C-4DAA-8E6E-843C788582FA}" destId="{004A7B8B-1EC7-448B-BC53-9DB468F79A06}" srcOrd="0" destOrd="0" presId="urn:microsoft.com/office/officeart/2005/8/layout/hList7#1"/>
    <dgm:cxn modelId="{79D9C797-30E5-475D-807F-D8134D4C7BBA}" srcId="{45EF0DC4-B78C-4DAA-8E6E-843C788582FA}" destId="{E76B2006-0F13-43AF-A1B3-7489A256D6EC}" srcOrd="0" destOrd="0" parTransId="{1E3F3BF4-F85D-471E-839C-4064FD9DDB6B}" sibTransId="{6A38DC77-5B3A-4E49-A87F-C1300B6E37D8}"/>
    <dgm:cxn modelId="{765E15C8-7A8E-4C30-815A-1C740FC4D9EB}" type="presOf" srcId="{18E06496-EA42-4EA5-B7C0-42FA8B865FAE}" destId="{2CCB634F-4A89-4448-AB4D-9ADA1F33223F}" srcOrd="0" destOrd="0" presId="urn:microsoft.com/office/officeart/2005/8/layout/hList7#1"/>
    <dgm:cxn modelId="{D34DF4D1-9FCE-4B64-9926-B4FC62CCDD78}" type="presOf" srcId="{6A38DC77-5B3A-4E49-A87F-C1300B6E37D8}" destId="{23867517-DDC9-4B44-B51D-C9851538BF88}" srcOrd="0" destOrd="0" presId="urn:microsoft.com/office/officeart/2005/8/layout/hList7#1"/>
    <dgm:cxn modelId="{860DB4E5-4980-483D-9118-B93D07A6D562}" type="presOf" srcId="{8F6FD93D-4D1E-49D8-A4A0-7ABF716890EA}" destId="{C101390F-AB7F-45DC-AB0B-5A6C1B34506E}" srcOrd="0" destOrd="0" presId="urn:microsoft.com/office/officeart/2005/8/layout/hList7#1"/>
    <dgm:cxn modelId="{1A6F1FE9-86FE-479F-9D07-7F21918BBB4B}" srcId="{45EF0DC4-B78C-4DAA-8E6E-843C788582FA}" destId="{8F6FD93D-4D1E-49D8-A4A0-7ABF716890EA}" srcOrd="1" destOrd="0" parTransId="{BBDE0BF8-D205-44AA-B7CC-03A6ED798DF8}" sibTransId="{958AB433-2335-4A50-979A-85FA580BE508}"/>
    <dgm:cxn modelId="{A255C7FA-0703-45D1-9846-D4473F9F84B8}" type="presOf" srcId="{958AB433-2335-4A50-979A-85FA580BE508}" destId="{574F1148-F7A9-4A51-9440-111D2AAD5992}" srcOrd="0" destOrd="0" presId="urn:microsoft.com/office/officeart/2005/8/layout/hList7#1"/>
    <dgm:cxn modelId="{7A5B7D0C-17D4-4522-9BF6-420A233735E4}" type="presParOf" srcId="{004A7B8B-1EC7-448B-BC53-9DB468F79A06}" destId="{00CD5856-DA00-4D61-AF13-467A6C9ACD74}" srcOrd="0" destOrd="0" presId="urn:microsoft.com/office/officeart/2005/8/layout/hList7#1"/>
    <dgm:cxn modelId="{DD5152B0-ED64-4A1A-85C5-D45FC6856D34}" type="presParOf" srcId="{004A7B8B-1EC7-448B-BC53-9DB468F79A06}" destId="{014DC77E-2550-4A23-B188-7B6C3D59FA69}" srcOrd="1" destOrd="0" presId="urn:microsoft.com/office/officeart/2005/8/layout/hList7#1"/>
    <dgm:cxn modelId="{3B4FF0DE-3BBE-42C3-80D2-B6CAAFC37F63}" type="presParOf" srcId="{014DC77E-2550-4A23-B188-7B6C3D59FA69}" destId="{97577B3E-6F80-44DA-85BE-E914FDDD06A6}" srcOrd="0" destOrd="0" presId="urn:microsoft.com/office/officeart/2005/8/layout/hList7#1"/>
    <dgm:cxn modelId="{77E71E94-FD41-4756-8CA5-423B95AA7EF3}" type="presParOf" srcId="{97577B3E-6F80-44DA-85BE-E914FDDD06A6}" destId="{04D9905D-2906-42C9-8954-8DB8FB952D32}" srcOrd="0" destOrd="0" presId="urn:microsoft.com/office/officeart/2005/8/layout/hList7#1"/>
    <dgm:cxn modelId="{BE96AB51-1E76-427D-9E47-FC2F5C1758DB}" type="presParOf" srcId="{97577B3E-6F80-44DA-85BE-E914FDDD06A6}" destId="{71ECDCEC-DD1E-4203-91D6-A83733B1C50A}" srcOrd="1" destOrd="0" presId="urn:microsoft.com/office/officeart/2005/8/layout/hList7#1"/>
    <dgm:cxn modelId="{A7E1DD22-C7DA-44CF-B565-59312CB5482A}" type="presParOf" srcId="{97577B3E-6F80-44DA-85BE-E914FDDD06A6}" destId="{02922EBE-8670-486C-A860-556DBD8CAE9C}" srcOrd="2" destOrd="0" presId="urn:microsoft.com/office/officeart/2005/8/layout/hList7#1"/>
    <dgm:cxn modelId="{2AE3C35F-5F20-40FE-BE2D-7904B491CC89}" type="presParOf" srcId="{97577B3E-6F80-44DA-85BE-E914FDDD06A6}" destId="{3BA844A9-8256-4408-BED5-ED1193AFB7D9}" srcOrd="3" destOrd="0" presId="urn:microsoft.com/office/officeart/2005/8/layout/hList7#1"/>
    <dgm:cxn modelId="{1B253DA5-591B-4495-8728-968A7B926D56}" type="presParOf" srcId="{014DC77E-2550-4A23-B188-7B6C3D59FA69}" destId="{23867517-DDC9-4B44-B51D-C9851538BF88}" srcOrd="1" destOrd="0" presId="urn:microsoft.com/office/officeart/2005/8/layout/hList7#1"/>
    <dgm:cxn modelId="{63A57125-AFC3-4769-BD8B-B509CBAFE2F9}" type="presParOf" srcId="{014DC77E-2550-4A23-B188-7B6C3D59FA69}" destId="{9D3C02B4-CC48-4F77-8E42-5263280F2BAA}" srcOrd="2" destOrd="0" presId="urn:microsoft.com/office/officeart/2005/8/layout/hList7#1"/>
    <dgm:cxn modelId="{9DE95BAB-63D3-4AAF-99D6-CE265596A7A3}" type="presParOf" srcId="{9D3C02B4-CC48-4F77-8E42-5263280F2BAA}" destId="{C101390F-AB7F-45DC-AB0B-5A6C1B34506E}" srcOrd="0" destOrd="0" presId="urn:microsoft.com/office/officeart/2005/8/layout/hList7#1"/>
    <dgm:cxn modelId="{C34104ED-7789-4042-90AB-DBDAAF56BD6F}" type="presParOf" srcId="{9D3C02B4-CC48-4F77-8E42-5263280F2BAA}" destId="{17BA7AC8-A5EA-4837-81AB-B116136FF720}" srcOrd="1" destOrd="0" presId="urn:microsoft.com/office/officeart/2005/8/layout/hList7#1"/>
    <dgm:cxn modelId="{CF459364-DF64-4267-8FEB-674F6CF75651}" type="presParOf" srcId="{9D3C02B4-CC48-4F77-8E42-5263280F2BAA}" destId="{FB236140-AE47-47FC-8D21-8FD300FE6A50}" srcOrd="2" destOrd="0" presId="urn:microsoft.com/office/officeart/2005/8/layout/hList7#1"/>
    <dgm:cxn modelId="{466FF542-09FD-4A3A-B269-42B193EF66F7}" type="presParOf" srcId="{9D3C02B4-CC48-4F77-8E42-5263280F2BAA}" destId="{FBA85091-D4FB-4143-ABDE-F770A7335EDA}" srcOrd="3" destOrd="0" presId="urn:microsoft.com/office/officeart/2005/8/layout/hList7#1"/>
    <dgm:cxn modelId="{C6020F2A-4E23-45DC-B079-D55C05534B71}" type="presParOf" srcId="{014DC77E-2550-4A23-B188-7B6C3D59FA69}" destId="{574F1148-F7A9-4A51-9440-111D2AAD5992}" srcOrd="3" destOrd="0" presId="urn:microsoft.com/office/officeart/2005/8/layout/hList7#1"/>
    <dgm:cxn modelId="{A414B672-4C08-4987-A048-AF51C73B3A9B}" type="presParOf" srcId="{014DC77E-2550-4A23-B188-7B6C3D59FA69}" destId="{5818D211-7D75-4B74-BB42-C8E984FB2D92}" srcOrd="4" destOrd="0" presId="urn:microsoft.com/office/officeart/2005/8/layout/hList7#1"/>
    <dgm:cxn modelId="{6071A16B-5E36-49BB-9B0A-5AD0C49C4FDD}" type="presParOf" srcId="{5818D211-7D75-4B74-BB42-C8E984FB2D92}" destId="{2CCB634F-4A89-4448-AB4D-9ADA1F33223F}" srcOrd="0" destOrd="0" presId="urn:microsoft.com/office/officeart/2005/8/layout/hList7#1"/>
    <dgm:cxn modelId="{914971C0-E8E2-4B2D-B383-76E1BBAB5A7D}" type="presParOf" srcId="{5818D211-7D75-4B74-BB42-C8E984FB2D92}" destId="{1DCAE133-A99A-4218-BAC8-560D456C4FB2}" srcOrd="1" destOrd="0" presId="urn:microsoft.com/office/officeart/2005/8/layout/hList7#1"/>
    <dgm:cxn modelId="{26D30CA9-C647-4F25-9EC4-D897BE3C546A}" type="presParOf" srcId="{5818D211-7D75-4B74-BB42-C8E984FB2D92}" destId="{C6FB664A-2977-4A40-902B-5F504F504166}" srcOrd="2" destOrd="0" presId="urn:microsoft.com/office/officeart/2005/8/layout/hList7#1"/>
    <dgm:cxn modelId="{B81EB6B5-AA83-41AB-AA3D-BB26380AA743}" type="presParOf" srcId="{5818D211-7D75-4B74-BB42-C8E984FB2D92}" destId="{77E3F182-2A68-4236-A70C-AD1D3F4E2C69}" srcOrd="3" destOrd="0" presId="urn:microsoft.com/office/officeart/2005/8/layout/hList7#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CD575A45-2D1C-4E2A-9906-D8F734A964C8}" type="doc">
      <dgm:prSet loTypeId="urn:microsoft.com/office/officeart/2005/8/layout/hierarchy1" loCatId="hierarchy" qsTypeId="urn:microsoft.com/office/officeart/2005/8/quickstyle/3d8" qsCatId="3D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B4DA998A-C1B6-48D4-AB2B-9336EFF5B1B3}">
      <dgm:prSet phldrT="[Texte]"/>
      <dgm:spPr>
        <a:solidFill>
          <a:schemeClr val="bg2">
            <a:lumMod val="90000"/>
            <a:alpha val="90000"/>
          </a:schemeClr>
        </a:solidFill>
      </dgm:spPr>
      <dgm:t>
        <a:bodyPr/>
        <a:lstStyle/>
        <a:p>
          <a:r>
            <a:rPr lang="fr-FR"/>
            <a:t>M.Dupont</a:t>
          </a:r>
        </a:p>
      </dgm:t>
    </dgm:pt>
    <dgm:pt modelId="{2C62B5F1-2347-4BA8-BD20-58CB6C7AF90C}" type="parTrans" cxnId="{D6156592-0E68-495C-A6D4-6A205EAA19D8}">
      <dgm:prSet/>
      <dgm:spPr/>
      <dgm:t>
        <a:bodyPr/>
        <a:lstStyle/>
        <a:p>
          <a:endParaRPr lang="fr-FR"/>
        </a:p>
      </dgm:t>
    </dgm:pt>
    <dgm:pt modelId="{8BA3C1AA-19C4-4F35-8933-26B3BD380574}" type="sibTrans" cxnId="{D6156592-0E68-495C-A6D4-6A205EAA19D8}">
      <dgm:prSet/>
      <dgm:spPr/>
      <dgm:t>
        <a:bodyPr/>
        <a:lstStyle/>
        <a:p>
          <a:endParaRPr lang="fr-FR"/>
        </a:p>
      </dgm:t>
    </dgm:pt>
    <dgm:pt modelId="{22F2B910-EF87-4212-8244-BB8A8846DC24}">
      <dgm:prSet phldrT="[Texte]"/>
      <dgm:spPr>
        <a:solidFill>
          <a:schemeClr val="bg2">
            <a:lumMod val="90000"/>
            <a:alpha val="90000"/>
          </a:schemeClr>
        </a:solidFill>
      </dgm:spPr>
      <dgm:t>
        <a:bodyPr/>
        <a:lstStyle/>
        <a:p>
          <a:r>
            <a:rPr lang="fr-FR"/>
            <a:t>Mme Durand</a:t>
          </a:r>
        </a:p>
      </dgm:t>
    </dgm:pt>
    <dgm:pt modelId="{2974EBB5-0A8C-41FC-8ED5-AB6D782630DB}" type="parTrans" cxnId="{110CE8FA-DA5C-430E-BB12-B13727F9DDFE}">
      <dgm:prSet/>
      <dgm:spPr/>
      <dgm:t>
        <a:bodyPr/>
        <a:lstStyle/>
        <a:p>
          <a:endParaRPr lang="fr-FR"/>
        </a:p>
      </dgm:t>
    </dgm:pt>
    <dgm:pt modelId="{17F6D466-3C55-4980-85F6-AD31EB397A12}" type="sibTrans" cxnId="{110CE8FA-DA5C-430E-BB12-B13727F9DDFE}">
      <dgm:prSet/>
      <dgm:spPr/>
      <dgm:t>
        <a:bodyPr/>
        <a:lstStyle/>
        <a:p>
          <a:endParaRPr lang="fr-FR"/>
        </a:p>
      </dgm:t>
    </dgm:pt>
    <dgm:pt modelId="{191C84C8-9692-4587-86A9-B65B71266514}">
      <dgm:prSet phldrT="[Texte]"/>
      <dgm:spPr>
        <a:solidFill>
          <a:schemeClr val="bg2">
            <a:lumMod val="90000"/>
            <a:alpha val="90000"/>
          </a:schemeClr>
        </a:solidFill>
      </dgm:spPr>
      <dgm:t>
        <a:bodyPr/>
        <a:lstStyle/>
        <a:p>
          <a:r>
            <a:rPr lang="fr-FR"/>
            <a:t>Mr George</a:t>
          </a:r>
        </a:p>
      </dgm:t>
    </dgm:pt>
    <dgm:pt modelId="{288BE6E7-D6B2-4482-9E0B-0C78C7127E69}" type="parTrans" cxnId="{68130025-B4E5-4C60-9681-2884B6A52A9B}">
      <dgm:prSet/>
      <dgm:spPr/>
      <dgm:t>
        <a:bodyPr/>
        <a:lstStyle/>
        <a:p>
          <a:endParaRPr lang="fr-FR"/>
        </a:p>
      </dgm:t>
    </dgm:pt>
    <dgm:pt modelId="{CA6FB1F9-50A6-453F-A8C7-4C86EEDAA157}" type="sibTrans" cxnId="{68130025-B4E5-4C60-9681-2884B6A52A9B}">
      <dgm:prSet/>
      <dgm:spPr/>
      <dgm:t>
        <a:bodyPr/>
        <a:lstStyle/>
        <a:p>
          <a:endParaRPr lang="fr-FR"/>
        </a:p>
      </dgm:t>
    </dgm:pt>
    <dgm:pt modelId="{6E201A8C-074C-4DE2-B1CA-18CBD3855369}">
      <dgm:prSet phldrT="[Texte]"/>
      <dgm:spPr>
        <a:solidFill>
          <a:schemeClr val="bg2">
            <a:lumMod val="90000"/>
            <a:alpha val="90000"/>
          </a:schemeClr>
        </a:solidFill>
      </dgm:spPr>
      <dgm:t>
        <a:bodyPr/>
        <a:lstStyle/>
        <a:p>
          <a:r>
            <a:rPr lang="fr-FR"/>
            <a:t>Mr Trevor</a:t>
          </a:r>
        </a:p>
      </dgm:t>
    </dgm:pt>
    <dgm:pt modelId="{F09FC01F-BE74-4EE8-BD27-C202C00A267F}" type="parTrans" cxnId="{52EEC974-A2DA-45ED-9D6A-F403090FCCB8}">
      <dgm:prSet/>
      <dgm:spPr/>
      <dgm:t>
        <a:bodyPr/>
        <a:lstStyle/>
        <a:p>
          <a:endParaRPr lang="fr-FR"/>
        </a:p>
      </dgm:t>
    </dgm:pt>
    <dgm:pt modelId="{8D0CAA95-0D35-44C0-8F43-BB9D6D61FAEF}" type="sibTrans" cxnId="{52EEC974-A2DA-45ED-9D6A-F403090FCCB8}">
      <dgm:prSet/>
      <dgm:spPr/>
      <dgm:t>
        <a:bodyPr/>
        <a:lstStyle/>
        <a:p>
          <a:endParaRPr lang="fr-FR"/>
        </a:p>
      </dgm:t>
    </dgm:pt>
    <dgm:pt modelId="{18D745BA-4B6D-467F-9A96-62433F7EFE25}">
      <dgm:prSet phldrT="[Texte]"/>
      <dgm:spPr>
        <a:solidFill>
          <a:schemeClr val="bg2">
            <a:lumMod val="90000"/>
            <a:alpha val="90000"/>
          </a:schemeClr>
        </a:solidFill>
      </dgm:spPr>
      <dgm:t>
        <a:bodyPr/>
        <a:lstStyle/>
        <a:p>
          <a:r>
            <a:rPr lang="fr-FR"/>
            <a:t>Mlle Leprat</a:t>
          </a:r>
        </a:p>
      </dgm:t>
    </dgm:pt>
    <dgm:pt modelId="{4737A8B2-79D3-4876-9ED1-5E9D08693312}" type="parTrans" cxnId="{075C9737-ADCF-47AE-9DFC-8D82E2A11E81}">
      <dgm:prSet/>
      <dgm:spPr/>
      <dgm:t>
        <a:bodyPr/>
        <a:lstStyle/>
        <a:p>
          <a:endParaRPr lang="fr-FR"/>
        </a:p>
      </dgm:t>
    </dgm:pt>
    <dgm:pt modelId="{07B57B04-3C8B-4AF2-BD1F-983A77513C12}" type="sibTrans" cxnId="{075C9737-ADCF-47AE-9DFC-8D82E2A11E81}">
      <dgm:prSet/>
      <dgm:spPr/>
      <dgm:t>
        <a:bodyPr/>
        <a:lstStyle/>
        <a:p>
          <a:endParaRPr lang="fr-FR"/>
        </a:p>
      </dgm:t>
    </dgm:pt>
    <dgm:pt modelId="{60A6DD3C-2453-432F-8DE0-E779D9770BBA}">
      <dgm:prSet phldrT="[Texte]"/>
      <dgm:spPr>
        <a:solidFill>
          <a:schemeClr val="bg2">
            <a:lumMod val="90000"/>
            <a:alpha val="90000"/>
          </a:schemeClr>
        </a:solidFill>
      </dgm:spPr>
      <dgm:t>
        <a:bodyPr/>
        <a:lstStyle/>
        <a:p>
          <a:r>
            <a:rPr lang="fr-FR"/>
            <a:t>Mr Harris</a:t>
          </a:r>
        </a:p>
      </dgm:t>
    </dgm:pt>
    <dgm:pt modelId="{7BF28992-F614-4FCA-BCBF-FAA3739B5F4C}" type="parTrans" cxnId="{892C9E67-6C87-47BD-BACD-E3B887653A0A}">
      <dgm:prSet/>
      <dgm:spPr/>
      <dgm:t>
        <a:bodyPr/>
        <a:lstStyle/>
        <a:p>
          <a:endParaRPr lang="fr-FR"/>
        </a:p>
      </dgm:t>
    </dgm:pt>
    <dgm:pt modelId="{210897E8-9AC2-4F76-A277-9E7893091D92}" type="sibTrans" cxnId="{892C9E67-6C87-47BD-BACD-E3B887653A0A}">
      <dgm:prSet/>
      <dgm:spPr/>
      <dgm:t>
        <a:bodyPr/>
        <a:lstStyle/>
        <a:p>
          <a:endParaRPr lang="fr-FR"/>
        </a:p>
      </dgm:t>
    </dgm:pt>
    <dgm:pt modelId="{132B40C2-00AB-43B5-AB7F-AF07260B5AFA}" type="pres">
      <dgm:prSet presAssocID="{CD575A45-2D1C-4E2A-9906-D8F734A964C8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1E3583A3-46E8-49C8-A950-918AE434E524}" type="pres">
      <dgm:prSet presAssocID="{B4DA998A-C1B6-48D4-AB2B-9336EFF5B1B3}" presName="hierRoot1" presStyleCnt="0"/>
      <dgm:spPr/>
    </dgm:pt>
    <dgm:pt modelId="{3DE5E1E8-F03B-4319-B3D2-2A267E885D18}" type="pres">
      <dgm:prSet presAssocID="{B4DA998A-C1B6-48D4-AB2B-9336EFF5B1B3}" presName="composite" presStyleCnt="0"/>
      <dgm:spPr/>
    </dgm:pt>
    <dgm:pt modelId="{A4E99D77-3937-4AA9-B3A6-3B125944C84B}" type="pres">
      <dgm:prSet presAssocID="{B4DA998A-C1B6-48D4-AB2B-9336EFF5B1B3}" presName="background" presStyleLbl="node0" presStyleIdx="0" presStyleCn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>
        <a:solidFill>
          <a:schemeClr val="accent2">
            <a:lumMod val="60000"/>
            <a:lumOff val="40000"/>
          </a:schemeClr>
        </a:solidFill>
      </dgm:spPr>
    </dgm:pt>
    <dgm:pt modelId="{86B6D88C-400C-4D29-B4BA-2F6728710772}" type="pres">
      <dgm:prSet presAssocID="{B4DA998A-C1B6-48D4-AB2B-9336EFF5B1B3}" presName="text" presStyleLbl="fgAcc0" presStyleIdx="0" presStyleCnt="1" custLinFactNeighborX="5134">
        <dgm:presLayoutVars>
          <dgm:chPref val="3"/>
        </dgm:presLayoutVars>
      </dgm:prSet>
      <dgm:spPr/>
    </dgm:pt>
    <dgm:pt modelId="{545945FC-6524-4710-B1FA-B1188B2F6E8E}" type="pres">
      <dgm:prSet presAssocID="{B4DA998A-C1B6-48D4-AB2B-9336EFF5B1B3}" presName="hierChild2" presStyleCnt="0"/>
      <dgm:spPr/>
    </dgm:pt>
    <dgm:pt modelId="{1DBFCC9C-9115-448F-801B-E43038F36200}" type="pres">
      <dgm:prSet presAssocID="{2974EBB5-0A8C-41FC-8ED5-AB6D782630DB}" presName="Name10" presStyleLbl="parChTrans1D2" presStyleIdx="0" presStyleCnt="2"/>
      <dgm:spPr/>
    </dgm:pt>
    <dgm:pt modelId="{1365C26A-DD7F-4196-8D82-D9DF9082EA0F}" type="pres">
      <dgm:prSet presAssocID="{22F2B910-EF87-4212-8244-BB8A8846DC24}" presName="hierRoot2" presStyleCnt="0"/>
      <dgm:spPr/>
    </dgm:pt>
    <dgm:pt modelId="{4B56ECB6-BCC3-4698-AB41-E6C052D27D57}" type="pres">
      <dgm:prSet presAssocID="{22F2B910-EF87-4212-8244-BB8A8846DC24}" presName="composite2" presStyleCnt="0"/>
      <dgm:spPr/>
    </dgm:pt>
    <dgm:pt modelId="{84FEAF54-F970-495B-9580-109A4E494FD1}" type="pres">
      <dgm:prSet presAssocID="{22F2B910-EF87-4212-8244-BB8A8846DC24}" presName="background2" presStyleLbl="node2" presStyleIdx="0" presStyleCnt="2">
        <dgm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dgm:style>
      </dgm:prSet>
      <dgm:spPr>
        <a:gradFill rotWithShape="0">
          <a:gsLst>
            <a:gs pos="0">
              <a:schemeClr val="accent5">
                <a:lumMod val="60000"/>
                <a:lumOff val="40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dgm:spPr>
    </dgm:pt>
    <dgm:pt modelId="{4C757103-13ED-4135-B9C9-6122A7CF0017}" type="pres">
      <dgm:prSet presAssocID="{22F2B910-EF87-4212-8244-BB8A8846DC24}" presName="text2" presStyleLbl="fgAcc2" presStyleIdx="0" presStyleCnt="2">
        <dgm:presLayoutVars>
          <dgm:chPref val="3"/>
        </dgm:presLayoutVars>
      </dgm:prSet>
      <dgm:spPr/>
    </dgm:pt>
    <dgm:pt modelId="{869EC5B1-8970-4C0E-A509-4666DA20208E}" type="pres">
      <dgm:prSet presAssocID="{22F2B910-EF87-4212-8244-BB8A8846DC24}" presName="hierChild3" presStyleCnt="0"/>
      <dgm:spPr/>
    </dgm:pt>
    <dgm:pt modelId="{8BEBC88F-964F-4958-AE75-54B460D81AF8}" type="pres">
      <dgm:prSet presAssocID="{288BE6E7-D6B2-4482-9E0B-0C78C7127E69}" presName="Name17" presStyleLbl="parChTrans1D3" presStyleIdx="0" presStyleCnt="3"/>
      <dgm:spPr/>
    </dgm:pt>
    <dgm:pt modelId="{26445016-E3F2-4C26-A13E-67CBD14B5DA9}" type="pres">
      <dgm:prSet presAssocID="{191C84C8-9692-4587-86A9-B65B71266514}" presName="hierRoot3" presStyleCnt="0"/>
      <dgm:spPr/>
    </dgm:pt>
    <dgm:pt modelId="{9BB78CCC-C9CA-4DAA-BD6B-389C5AFE0641}" type="pres">
      <dgm:prSet presAssocID="{191C84C8-9692-4587-86A9-B65B71266514}" presName="composite3" presStyleCnt="0"/>
      <dgm:spPr/>
    </dgm:pt>
    <dgm:pt modelId="{168FD7C9-040C-4437-85E2-BACFD445E4CD}" type="pres">
      <dgm:prSet presAssocID="{191C84C8-9692-4587-86A9-B65B71266514}" presName="background3" presStyleLbl="node3" presStyleIdx="0" presStyleCnt="3">
        <dgm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dgm:style>
      </dgm:prSet>
      <dgm:spPr>
        <a:gradFill rotWithShape="0">
          <a:gsLst>
            <a:gs pos="0">
              <a:schemeClr val="accent3">
                <a:lumMod val="50000"/>
              </a:schemeClr>
            </a:gs>
            <a:gs pos="50000">
              <a:schemeClr val="accent3">
                <a:lumMod val="105000"/>
                <a:satMod val="103000"/>
                <a:tint val="73000"/>
              </a:schemeClr>
            </a:gs>
            <a:gs pos="100000">
              <a:schemeClr val="accent3">
                <a:lumMod val="105000"/>
                <a:satMod val="109000"/>
                <a:tint val="81000"/>
              </a:schemeClr>
            </a:gs>
          </a:gsLst>
        </a:gradFill>
      </dgm:spPr>
    </dgm:pt>
    <dgm:pt modelId="{87CF4E55-3E53-4D28-8C7A-BEA2696CDA76}" type="pres">
      <dgm:prSet presAssocID="{191C84C8-9692-4587-86A9-B65B71266514}" presName="text3" presStyleLbl="fgAcc3" presStyleIdx="0" presStyleCnt="3">
        <dgm:presLayoutVars>
          <dgm:chPref val="3"/>
        </dgm:presLayoutVars>
      </dgm:prSet>
      <dgm:spPr/>
    </dgm:pt>
    <dgm:pt modelId="{1F7207B7-67C8-457A-84AB-B469E9ED6F22}" type="pres">
      <dgm:prSet presAssocID="{191C84C8-9692-4587-86A9-B65B71266514}" presName="hierChild4" presStyleCnt="0"/>
      <dgm:spPr/>
    </dgm:pt>
    <dgm:pt modelId="{C6AB99DF-A84E-4740-AE38-B66468A83087}" type="pres">
      <dgm:prSet presAssocID="{F09FC01F-BE74-4EE8-BD27-C202C00A267F}" presName="Name17" presStyleLbl="parChTrans1D3" presStyleIdx="1" presStyleCnt="3"/>
      <dgm:spPr/>
    </dgm:pt>
    <dgm:pt modelId="{BC00FE25-05C3-4A7E-990E-353D6FDA87A0}" type="pres">
      <dgm:prSet presAssocID="{6E201A8C-074C-4DE2-B1CA-18CBD3855369}" presName="hierRoot3" presStyleCnt="0"/>
      <dgm:spPr/>
    </dgm:pt>
    <dgm:pt modelId="{C27B50B5-25B7-4CF7-BDD5-2F535BE5DC77}" type="pres">
      <dgm:prSet presAssocID="{6E201A8C-074C-4DE2-B1CA-18CBD3855369}" presName="composite3" presStyleCnt="0"/>
      <dgm:spPr/>
    </dgm:pt>
    <dgm:pt modelId="{866F42FC-A869-4732-A72F-66F32E190727}" type="pres">
      <dgm:prSet presAssocID="{6E201A8C-074C-4DE2-B1CA-18CBD3855369}" presName="background3" presStyleLbl="node3" presStyleIdx="1" presStyleCnt="3">
        <dgm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dgm:style>
      </dgm:prSet>
      <dgm:spPr>
        <a:gradFill rotWithShape="0">
          <a:gsLst>
            <a:gs pos="0">
              <a:schemeClr val="accent3">
                <a:lumMod val="50000"/>
              </a:schemeClr>
            </a:gs>
            <a:gs pos="50000">
              <a:schemeClr val="accent3">
                <a:lumMod val="105000"/>
                <a:satMod val="103000"/>
                <a:tint val="73000"/>
              </a:schemeClr>
            </a:gs>
            <a:gs pos="100000">
              <a:schemeClr val="accent3">
                <a:lumMod val="105000"/>
                <a:satMod val="109000"/>
                <a:tint val="81000"/>
              </a:schemeClr>
            </a:gs>
          </a:gsLst>
        </a:gradFill>
      </dgm:spPr>
    </dgm:pt>
    <dgm:pt modelId="{778E356A-0EE2-4A24-A392-A725CEC455B2}" type="pres">
      <dgm:prSet presAssocID="{6E201A8C-074C-4DE2-B1CA-18CBD3855369}" presName="text3" presStyleLbl="fgAcc3" presStyleIdx="1" presStyleCnt="3">
        <dgm:presLayoutVars>
          <dgm:chPref val="3"/>
        </dgm:presLayoutVars>
      </dgm:prSet>
      <dgm:spPr/>
    </dgm:pt>
    <dgm:pt modelId="{A73FF5C2-CD42-497D-82DB-455A7D5FCEF9}" type="pres">
      <dgm:prSet presAssocID="{6E201A8C-074C-4DE2-B1CA-18CBD3855369}" presName="hierChild4" presStyleCnt="0"/>
      <dgm:spPr/>
    </dgm:pt>
    <dgm:pt modelId="{9D463761-0945-479C-B400-A7A696F1FA1B}" type="pres">
      <dgm:prSet presAssocID="{4737A8B2-79D3-4876-9ED1-5E9D08693312}" presName="Name10" presStyleLbl="parChTrans1D2" presStyleIdx="1" presStyleCnt="2"/>
      <dgm:spPr/>
    </dgm:pt>
    <dgm:pt modelId="{6EC3139B-112A-442C-B00A-914027F46615}" type="pres">
      <dgm:prSet presAssocID="{18D745BA-4B6D-467F-9A96-62433F7EFE25}" presName="hierRoot2" presStyleCnt="0"/>
      <dgm:spPr/>
    </dgm:pt>
    <dgm:pt modelId="{6BE7A027-0E89-4D4D-9639-901F57E68C31}" type="pres">
      <dgm:prSet presAssocID="{18D745BA-4B6D-467F-9A96-62433F7EFE25}" presName="composite2" presStyleCnt="0"/>
      <dgm:spPr/>
    </dgm:pt>
    <dgm:pt modelId="{9B2114AA-695F-4C05-A40C-27DE5E587EF5}" type="pres">
      <dgm:prSet presAssocID="{18D745BA-4B6D-467F-9A96-62433F7EFE25}" presName="background2" presStyleLbl="node2" presStyleIdx="1" presStyleCnt="2">
        <dgm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dgm:style>
      </dgm:prSet>
      <dgm:spPr>
        <a:gradFill rotWithShape="0">
          <a:gsLst>
            <a:gs pos="0">
              <a:schemeClr val="accent5">
                <a:lumMod val="40000"/>
                <a:lumOff val="60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dgm:spPr>
    </dgm:pt>
    <dgm:pt modelId="{25A426C7-B5ED-4A82-850C-271C26F63D8D}" type="pres">
      <dgm:prSet presAssocID="{18D745BA-4B6D-467F-9A96-62433F7EFE25}" presName="text2" presStyleLbl="fgAcc2" presStyleIdx="1" presStyleCnt="2">
        <dgm:presLayoutVars>
          <dgm:chPref val="3"/>
        </dgm:presLayoutVars>
      </dgm:prSet>
      <dgm:spPr/>
    </dgm:pt>
    <dgm:pt modelId="{C71EDF4D-A2EF-4DC3-A221-94F6E210E45B}" type="pres">
      <dgm:prSet presAssocID="{18D745BA-4B6D-467F-9A96-62433F7EFE25}" presName="hierChild3" presStyleCnt="0"/>
      <dgm:spPr/>
    </dgm:pt>
    <dgm:pt modelId="{28B580B6-6CA3-4003-9104-D29681B13DBD}" type="pres">
      <dgm:prSet presAssocID="{7BF28992-F614-4FCA-BCBF-FAA3739B5F4C}" presName="Name17" presStyleLbl="parChTrans1D3" presStyleIdx="2" presStyleCnt="3"/>
      <dgm:spPr/>
    </dgm:pt>
    <dgm:pt modelId="{50A860CA-B039-4E79-8FCD-1D771E83F72E}" type="pres">
      <dgm:prSet presAssocID="{60A6DD3C-2453-432F-8DE0-E779D9770BBA}" presName="hierRoot3" presStyleCnt="0"/>
      <dgm:spPr/>
    </dgm:pt>
    <dgm:pt modelId="{09A1E938-7142-49A9-9CAA-940D245867B2}" type="pres">
      <dgm:prSet presAssocID="{60A6DD3C-2453-432F-8DE0-E779D9770BBA}" presName="composite3" presStyleCnt="0"/>
      <dgm:spPr/>
    </dgm:pt>
    <dgm:pt modelId="{A059C42F-0087-4CB6-820D-6B8C28C21F9A}" type="pres">
      <dgm:prSet presAssocID="{60A6DD3C-2453-432F-8DE0-E779D9770BBA}" presName="background3" presStyleLbl="node3" presStyleIdx="2" presStyleCnt="3">
        <dgm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dgm:style>
      </dgm:prSet>
      <dgm:spPr>
        <a:gradFill rotWithShape="0">
          <a:gsLst>
            <a:gs pos="0">
              <a:schemeClr val="accent3">
                <a:lumMod val="50000"/>
              </a:schemeClr>
            </a:gs>
            <a:gs pos="50000">
              <a:schemeClr val="accent3">
                <a:lumMod val="105000"/>
                <a:satMod val="103000"/>
                <a:tint val="73000"/>
              </a:schemeClr>
            </a:gs>
            <a:gs pos="100000">
              <a:schemeClr val="accent3">
                <a:lumMod val="105000"/>
                <a:satMod val="109000"/>
                <a:tint val="81000"/>
              </a:schemeClr>
            </a:gs>
          </a:gsLst>
        </a:gradFill>
      </dgm:spPr>
    </dgm:pt>
    <dgm:pt modelId="{38D5B4E0-FD65-4552-9C6B-83EA602A69E1}" type="pres">
      <dgm:prSet presAssocID="{60A6DD3C-2453-432F-8DE0-E779D9770BBA}" presName="text3" presStyleLbl="fgAcc3" presStyleIdx="2" presStyleCnt="3">
        <dgm:presLayoutVars>
          <dgm:chPref val="3"/>
        </dgm:presLayoutVars>
      </dgm:prSet>
      <dgm:spPr/>
    </dgm:pt>
    <dgm:pt modelId="{4A9CED7E-2D58-45C8-BE0A-FFD02118A856}" type="pres">
      <dgm:prSet presAssocID="{60A6DD3C-2453-432F-8DE0-E779D9770BBA}" presName="hierChild4" presStyleCnt="0"/>
      <dgm:spPr/>
    </dgm:pt>
  </dgm:ptLst>
  <dgm:cxnLst>
    <dgm:cxn modelId="{68130025-B4E5-4C60-9681-2884B6A52A9B}" srcId="{22F2B910-EF87-4212-8244-BB8A8846DC24}" destId="{191C84C8-9692-4587-86A9-B65B71266514}" srcOrd="0" destOrd="0" parTransId="{288BE6E7-D6B2-4482-9E0B-0C78C7127E69}" sibTransId="{CA6FB1F9-50A6-453F-A8C7-4C86EEDAA157}"/>
    <dgm:cxn modelId="{075C9737-ADCF-47AE-9DFC-8D82E2A11E81}" srcId="{B4DA998A-C1B6-48D4-AB2B-9336EFF5B1B3}" destId="{18D745BA-4B6D-467F-9A96-62433F7EFE25}" srcOrd="1" destOrd="0" parTransId="{4737A8B2-79D3-4876-9ED1-5E9D08693312}" sibTransId="{07B57B04-3C8B-4AF2-BD1F-983A77513C12}"/>
    <dgm:cxn modelId="{892C9E67-6C87-47BD-BACD-E3B887653A0A}" srcId="{18D745BA-4B6D-467F-9A96-62433F7EFE25}" destId="{60A6DD3C-2453-432F-8DE0-E779D9770BBA}" srcOrd="0" destOrd="0" parTransId="{7BF28992-F614-4FCA-BCBF-FAA3739B5F4C}" sibTransId="{210897E8-9AC2-4F76-A277-9E7893091D92}"/>
    <dgm:cxn modelId="{D5949F48-0A00-40E0-92CF-43B3F9CA4723}" type="presOf" srcId="{288BE6E7-D6B2-4482-9E0B-0C78C7127E69}" destId="{8BEBC88F-964F-4958-AE75-54B460D81AF8}" srcOrd="0" destOrd="0" presId="urn:microsoft.com/office/officeart/2005/8/layout/hierarchy1"/>
    <dgm:cxn modelId="{DD66C051-758C-4391-9E8B-29B735E7D499}" type="presOf" srcId="{18D745BA-4B6D-467F-9A96-62433F7EFE25}" destId="{25A426C7-B5ED-4A82-850C-271C26F63D8D}" srcOrd="0" destOrd="0" presId="urn:microsoft.com/office/officeart/2005/8/layout/hierarchy1"/>
    <dgm:cxn modelId="{52EEC974-A2DA-45ED-9D6A-F403090FCCB8}" srcId="{22F2B910-EF87-4212-8244-BB8A8846DC24}" destId="{6E201A8C-074C-4DE2-B1CA-18CBD3855369}" srcOrd="1" destOrd="0" parTransId="{F09FC01F-BE74-4EE8-BD27-C202C00A267F}" sibTransId="{8D0CAA95-0D35-44C0-8F43-BB9D6D61FAEF}"/>
    <dgm:cxn modelId="{02DCC455-546D-455D-AC87-DA2056E2611B}" type="presOf" srcId="{22F2B910-EF87-4212-8244-BB8A8846DC24}" destId="{4C757103-13ED-4135-B9C9-6122A7CF0017}" srcOrd="0" destOrd="0" presId="urn:microsoft.com/office/officeart/2005/8/layout/hierarchy1"/>
    <dgm:cxn modelId="{06C0EF79-3E62-4F3E-BD2D-0C8550AB6F79}" type="presOf" srcId="{CD575A45-2D1C-4E2A-9906-D8F734A964C8}" destId="{132B40C2-00AB-43B5-AB7F-AF07260B5AFA}" srcOrd="0" destOrd="0" presId="urn:microsoft.com/office/officeart/2005/8/layout/hierarchy1"/>
    <dgm:cxn modelId="{2C263780-D979-4788-A736-65118441B8AB}" type="presOf" srcId="{6E201A8C-074C-4DE2-B1CA-18CBD3855369}" destId="{778E356A-0EE2-4A24-A392-A725CEC455B2}" srcOrd="0" destOrd="0" presId="urn:microsoft.com/office/officeart/2005/8/layout/hierarchy1"/>
    <dgm:cxn modelId="{260F1191-AEE6-4AF3-98DC-2450BE2D3560}" type="presOf" srcId="{2974EBB5-0A8C-41FC-8ED5-AB6D782630DB}" destId="{1DBFCC9C-9115-448F-801B-E43038F36200}" srcOrd="0" destOrd="0" presId="urn:microsoft.com/office/officeart/2005/8/layout/hierarchy1"/>
    <dgm:cxn modelId="{D6156592-0E68-495C-A6D4-6A205EAA19D8}" srcId="{CD575A45-2D1C-4E2A-9906-D8F734A964C8}" destId="{B4DA998A-C1B6-48D4-AB2B-9336EFF5B1B3}" srcOrd="0" destOrd="0" parTransId="{2C62B5F1-2347-4BA8-BD20-58CB6C7AF90C}" sibTransId="{8BA3C1AA-19C4-4F35-8933-26B3BD380574}"/>
    <dgm:cxn modelId="{665DC7A5-54A4-4E8E-9DDB-EC3EBE3DCC91}" type="presOf" srcId="{60A6DD3C-2453-432F-8DE0-E779D9770BBA}" destId="{38D5B4E0-FD65-4552-9C6B-83EA602A69E1}" srcOrd="0" destOrd="0" presId="urn:microsoft.com/office/officeart/2005/8/layout/hierarchy1"/>
    <dgm:cxn modelId="{E8A0EBC5-20DD-400C-BE03-379FDDEA4442}" type="presOf" srcId="{191C84C8-9692-4587-86A9-B65B71266514}" destId="{87CF4E55-3E53-4D28-8C7A-BEA2696CDA76}" srcOrd="0" destOrd="0" presId="urn:microsoft.com/office/officeart/2005/8/layout/hierarchy1"/>
    <dgm:cxn modelId="{329CF8D4-0AD4-411A-AC06-737AE0EF0B57}" type="presOf" srcId="{4737A8B2-79D3-4876-9ED1-5E9D08693312}" destId="{9D463761-0945-479C-B400-A7A696F1FA1B}" srcOrd="0" destOrd="0" presId="urn:microsoft.com/office/officeart/2005/8/layout/hierarchy1"/>
    <dgm:cxn modelId="{693E16DA-3592-47DC-B15E-F15CDCD76CF4}" type="presOf" srcId="{F09FC01F-BE74-4EE8-BD27-C202C00A267F}" destId="{C6AB99DF-A84E-4740-AE38-B66468A83087}" srcOrd="0" destOrd="0" presId="urn:microsoft.com/office/officeart/2005/8/layout/hierarchy1"/>
    <dgm:cxn modelId="{DF81DCF1-81AC-48C7-881D-CED1E132D543}" type="presOf" srcId="{B4DA998A-C1B6-48D4-AB2B-9336EFF5B1B3}" destId="{86B6D88C-400C-4D29-B4BA-2F6728710772}" srcOrd="0" destOrd="0" presId="urn:microsoft.com/office/officeart/2005/8/layout/hierarchy1"/>
    <dgm:cxn modelId="{9B3890F2-4294-4FE5-B29E-BAD0F10D226F}" type="presOf" srcId="{7BF28992-F614-4FCA-BCBF-FAA3739B5F4C}" destId="{28B580B6-6CA3-4003-9104-D29681B13DBD}" srcOrd="0" destOrd="0" presId="urn:microsoft.com/office/officeart/2005/8/layout/hierarchy1"/>
    <dgm:cxn modelId="{110CE8FA-DA5C-430E-BB12-B13727F9DDFE}" srcId="{B4DA998A-C1B6-48D4-AB2B-9336EFF5B1B3}" destId="{22F2B910-EF87-4212-8244-BB8A8846DC24}" srcOrd="0" destOrd="0" parTransId="{2974EBB5-0A8C-41FC-8ED5-AB6D782630DB}" sibTransId="{17F6D466-3C55-4980-85F6-AD31EB397A12}"/>
    <dgm:cxn modelId="{A21C2DAB-D9A3-4FAA-9D12-EC79EADE60B6}" type="presParOf" srcId="{132B40C2-00AB-43B5-AB7F-AF07260B5AFA}" destId="{1E3583A3-46E8-49C8-A950-918AE434E524}" srcOrd="0" destOrd="0" presId="urn:microsoft.com/office/officeart/2005/8/layout/hierarchy1"/>
    <dgm:cxn modelId="{354FE36F-ACA8-4E9B-9202-D94ABDAEEA4D}" type="presParOf" srcId="{1E3583A3-46E8-49C8-A950-918AE434E524}" destId="{3DE5E1E8-F03B-4319-B3D2-2A267E885D18}" srcOrd="0" destOrd="0" presId="urn:microsoft.com/office/officeart/2005/8/layout/hierarchy1"/>
    <dgm:cxn modelId="{DD53E667-E725-4466-B7FE-C246F6BC2063}" type="presParOf" srcId="{3DE5E1E8-F03B-4319-B3D2-2A267E885D18}" destId="{A4E99D77-3937-4AA9-B3A6-3B125944C84B}" srcOrd="0" destOrd="0" presId="urn:microsoft.com/office/officeart/2005/8/layout/hierarchy1"/>
    <dgm:cxn modelId="{791C59CE-04C6-4B2F-A38C-503990A1A8EF}" type="presParOf" srcId="{3DE5E1E8-F03B-4319-B3D2-2A267E885D18}" destId="{86B6D88C-400C-4D29-B4BA-2F6728710772}" srcOrd="1" destOrd="0" presId="urn:microsoft.com/office/officeart/2005/8/layout/hierarchy1"/>
    <dgm:cxn modelId="{56755DCF-F436-485C-9FAD-73ACA3C72A2F}" type="presParOf" srcId="{1E3583A3-46E8-49C8-A950-918AE434E524}" destId="{545945FC-6524-4710-B1FA-B1188B2F6E8E}" srcOrd="1" destOrd="0" presId="urn:microsoft.com/office/officeart/2005/8/layout/hierarchy1"/>
    <dgm:cxn modelId="{AA980EB0-A16F-494D-91A2-FF46737300E9}" type="presParOf" srcId="{545945FC-6524-4710-B1FA-B1188B2F6E8E}" destId="{1DBFCC9C-9115-448F-801B-E43038F36200}" srcOrd="0" destOrd="0" presId="urn:microsoft.com/office/officeart/2005/8/layout/hierarchy1"/>
    <dgm:cxn modelId="{BD55328F-3B18-470B-8DAF-F2DA2C32CA70}" type="presParOf" srcId="{545945FC-6524-4710-B1FA-B1188B2F6E8E}" destId="{1365C26A-DD7F-4196-8D82-D9DF9082EA0F}" srcOrd="1" destOrd="0" presId="urn:microsoft.com/office/officeart/2005/8/layout/hierarchy1"/>
    <dgm:cxn modelId="{B7D27738-FC85-46AF-8DFD-0B09C1FA5C33}" type="presParOf" srcId="{1365C26A-DD7F-4196-8D82-D9DF9082EA0F}" destId="{4B56ECB6-BCC3-4698-AB41-E6C052D27D57}" srcOrd="0" destOrd="0" presId="urn:microsoft.com/office/officeart/2005/8/layout/hierarchy1"/>
    <dgm:cxn modelId="{2804F5F5-F090-4CF8-9CD3-3BB9C320DC70}" type="presParOf" srcId="{4B56ECB6-BCC3-4698-AB41-E6C052D27D57}" destId="{84FEAF54-F970-495B-9580-109A4E494FD1}" srcOrd="0" destOrd="0" presId="urn:microsoft.com/office/officeart/2005/8/layout/hierarchy1"/>
    <dgm:cxn modelId="{DD0994CE-B955-4803-99F4-ADD8053F8DAE}" type="presParOf" srcId="{4B56ECB6-BCC3-4698-AB41-E6C052D27D57}" destId="{4C757103-13ED-4135-B9C9-6122A7CF0017}" srcOrd="1" destOrd="0" presId="urn:microsoft.com/office/officeart/2005/8/layout/hierarchy1"/>
    <dgm:cxn modelId="{A5F2F25A-1635-4CAC-A2D3-38800460A0A4}" type="presParOf" srcId="{1365C26A-DD7F-4196-8D82-D9DF9082EA0F}" destId="{869EC5B1-8970-4C0E-A509-4666DA20208E}" srcOrd="1" destOrd="0" presId="urn:microsoft.com/office/officeart/2005/8/layout/hierarchy1"/>
    <dgm:cxn modelId="{667DD187-7823-496F-837E-6455AB4D300B}" type="presParOf" srcId="{869EC5B1-8970-4C0E-A509-4666DA20208E}" destId="{8BEBC88F-964F-4958-AE75-54B460D81AF8}" srcOrd="0" destOrd="0" presId="urn:microsoft.com/office/officeart/2005/8/layout/hierarchy1"/>
    <dgm:cxn modelId="{B07CF410-7E95-4F2F-9050-EFDE1CFDACBE}" type="presParOf" srcId="{869EC5B1-8970-4C0E-A509-4666DA20208E}" destId="{26445016-E3F2-4C26-A13E-67CBD14B5DA9}" srcOrd="1" destOrd="0" presId="urn:microsoft.com/office/officeart/2005/8/layout/hierarchy1"/>
    <dgm:cxn modelId="{BE3874B1-6B5B-40F5-9881-5F7C345E5B67}" type="presParOf" srcId="{26445016-E3F2-4C26-A13E-67CBD14B5DA9}" destId="{9BB78CCC-C9CA-4DAA-BD6B-389C5AFE0641}" srcOrd="0" destOrd="0" presId="urn:microsoft.com/office/officeart/2005/8/layout/hierarchy1"/>
    <dgm:cxn modelId="{0BDF38E0-84C2-4905-818F-E0E2465FF2C2}" type="presParOf" srcId="{9BB78CCC-C9CA-4DAA-BD6B-389C5AFE0641}" destId="{168FD7C9-040C-4437-85E2-BACFD445E4CD}" srcOrd="0" destOrd="0" presId="urn:microsoft.com/office/officeart/2005/8/layout/hierarchy1"/>
    <dgm:cxn modelId="{A73A5F55-0474-4453-B897-129071AC9ABC}" type="presParOf" srcId="{9BB78CCC-C9CA-4DAA-BD6B-389C5AFE0641}" destId="{87CF4E55-3E53-4D28-8C7A-BEA2696CDA76}" srcOrd="1" destOrd="0" presId="urn:microsoft.com/office/officeart/2005/8/layout/hierarchy1"/>
    <dgm:cxn modelId="{9365BDA7-5F76-468A-87D1-B8652E87BFA4}" type="presParOf" srcId="{26445016-E3F2-4C26-A13E-67CBD14B5DA9}" destId="{1F7207B7-67C8-457A-84AB-B469E9ED6F22}" srcOrd="1" destOrd="0" presId="urn:microsoft.com/office/officeart/2005/8/layout/hierarchy1"/>
    <dgm:cxn modelId="{513913B7-39C5-46E2-95A8-A81282C15F52}" type="presParOf" srcId="{869EC5B1-8970-4C0E-A509-4666DA20208E}" destId="{C6AB99DF-A84E-4740-AE38-B66468A83087}" srcOrd="2" destOrd="0" presId="urn:microsoft.com/office/officeart/2005/8/layout/hierarchy1"/>
    <dgm:cxn modelId="{B41D0FC8-4B7B-4FC6-A06A-0379AADEDF88}" type="presParOf" srcId="{869EC5B1-8970-4C0E-A509-4666DA20208E}" destId="{BC00FE25-05C3-4A7E-990E-353D6FDA87A0}" srcOrd="3" destOrd="0" presId="urn:microsoft.com/office/officeart/2005/8/layout/hierarchy1"/>
    <dgm:cxn modelId="{5EC121EE-30F0-4432-A163-67158DE33E07}" type="presParOf" srcId="{BC00FE25-05C3-4A7E-990E-353D6FDA87A0}" destId="{C27B50B5-25B7-4CF7-BDD5-2F535BE5DC77}" srcOrd="0" destOrd="0" presId="urn:microsoft.com/office/officeart/2005/8/layout/hierarchy1"/>
    <dgm:cxn modelId="{4BC76104-B296-492E-A208-B3B7DE5F0660}" type="presParOf" srcId="{C27B50B5-25B7-4CF7-BDD5-2F535BE5DC77}" destId="{866F42FC-A869-4732-A72F-66F32E190727}" srcOrd="0" destOrd="0" presId="urn:microsoft.com/office/officeart/2005/8/layout/hierarchy1"/>
    <dgm:cxn modelId="{47C148FB-82C7-4DC6-A98D-DD26E0A7B331}" type="presParOf" srcId="{C27B50B5-25B7-4CF7-BDD5-2F535BE5DC77}" destId="{778E356A-0EE2-4A24-A392-A725CEC455B2}" srcOrd="1" destOrd="0" presId="urn:microsoft.com/office/officeart/2005/8/layout/hierarchy1"/>
    <dgm:cxn modelId="{CB1F78E6-FE1F-4F63-9B8F-4A2846668CC3}" type="presParOf" srcId="{BC00FE25-05C3-4A7E-990E-353D6FDA87A0}" destId="{A73FF5C2-CD42-497D-82DB-455A7D5FCEF9}" srcOrd="1" destOrd="0" presId="urn:microsoft.com/office/officeart/2005/8/layout/hierarchy1"/>
    <dgm:cxn modelId="{4A5DE1F7-7E84-4046-9D51-2C2F85A34699}" type="presParOf" srcId="{545945FC-6524-4710-B1FA-B1188B2F6E8E}" destId="{9D463761-0945-479C-B400-A7A696F1FA1B}" srcOrd="2" destOrd="0" presId="urn:microsoft.com/office/officeart/2005/8/layout/hierarchy1"/>
    <dgm:cxn modelId="{D6019F44-9DAD-4B6F-AC35-B4C9A798D283}" type="presParOf" srcId="{545945FC-6524-4710-B1FA-B1188B2F6E8E}" destId="{6EC3139B-112A-442C-B00A-914027F46615}" srcOrd="3" destOrd="0" presId="urn:microsoft.com/office/officeart/2005/8/layout/hierarchy1"/>
    <dgm:cxn modelId="{242B9F90-D80B-475E-ACB2-1407F90BE2DC}" type="presParOf" srcId="{6EC3139B-112A-442C-B00A-914027F46615}" destId="{6BE7A027-0E89-4D4D-9639-901F57E68C31}" srcOrd="0" destOrd="0" presId="urn:microsoft.com/office/officeart/2005/8/layout/hierarchy1"/>
    <dgm:cxn modelId="{B2217555-C92E-4219-8840-3A60F752FE27}" type="presParOf" srcId="{6BE7A027-0E89-4D4D-9639-901F57E68C31}" destId="{9B2114AA-695F-4C05-A40C-27DE5E587EF5}" srcOrd="0" destOrd="0" presId="urn:microsoft.com/office/officeart/2005/8/layout/hierarchy1"/>
    <dgm:cxn modelId="{28884CC7-E8D5-4130-A31F-1C40073D5E6D}" type="presParOf" srcId="{6BE7A027-0E89-4D4D-9639-901F57E68C31}" destId="{25A426C7-B5ED-4A82-850C-271C26F63D8D}" srcOrd="1" destOrd="0" presId="urn:microsoft.com/office/officeart/2005/8/layout/hierarchy1"/>
    <dgm:cxn modelId="{33637FAB-8DD6-4090-9CD9-A51B81CAB41F}" type="presParOf" srcId="{6EC3139B-112A-442C-B00A-914027F46615}" destId="{C71EDF4D-A2EF-4DC3-A221-94F6E210E45B}" srcOrd="1" destOrd="0" presId="urn:microsoft.com/office/officeart/2005/8/layout/hierarchy1"/>
    <dgm:cxn modelId="{4C28A727-F688-4C2C-A4F8-2770470F75AA}" type="presParOf" srcId="{C71EDF4D-A2EF-4DC3-A221-94F6E210E45B}" destId="{28B580B6-6CA3-4003-9104-D29681B13DBD}" srcOrd="0" destOrd="0" presId="urn:microsoft.com/office/officeart/2005/8/layout/hierarchy1"/>
    <dgm:cxn modelId="{77DC2CFC-450A-4EC8-8CA0-A756F3DFD1F8}" type="presParOf" srcId="{C71EDF4D-A2EF-4DC3-A221-94F6E210E45B}" destId="{50A860CA-B039-4E79-8FCD-1D771E83F72E}" srcOrd="1" destOrd="0" presId="urn:microsoft.com/office/officeart/2005/8/layout/hierarchy1"/>
    <dgm:cxn modelId="{F198491B-96DC-4B1E-8EAD-A81A42A56CFF}" type="presParOf" srcId="{50A860CA-B039-4E79-8FCD-1D771E83F72E}" destId="{09A1E938-7142-49A9-9CAA-940D245867B2}" srcOrd="0" destOrd="0" presId="urn:microsoft.com/office/officeart/2005/8/layout/hierarchy1"/>
    <dgm:cxn modelId="{A9C432B1-C5BF-4F5C-87AB-E90427721561}" type="presParOf" srcId="{09A1E938-7142-49A9-9CAA-940D245867B2}" destId="{A059C42F-0087-4CB6-820D-6B8C28C21F9A}" srcOrd="0" destOrd="0" presId="urn:microsoft.com/office/officeart/2005/8/layout/hierarchy1"/>
    <dgm:cxn modelId="{C09005B6-EDD2-4997-BBFA-40BBD002F41C}" type="presParOf" srcId="{09A1E938-7142-49A9-9CAA-940D245867B2}" destId="{38D5B4E0-FD65-4552-9C6B-83EA602A69E1}" srcOrd="1" destOrd="0" presId="urn:microsoft.com/office/officeart/2005/8/layout/hierarchy1"/>
    <dgm:cxn modelId="{A86C55B2-6EDD-420B-BD96-EA694E1946DF}" type="presParOf" srcId="{50A860CA-B039-4E79-8FCD-1D771E83F72E}" destId="{4A9CED7E-2D58-45C8-BE0A-FFD02118A856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4D9905D-2906-42C9-8954-8DB8FB952D32}">
      <dsp:nvSpPr>
        <dsp:cNvPr id="0" name=""/>
        <dsp:cNvSpPr/>
      </dsp:nvSpPr>
      <dsp:spPr>
        <a:xfrm>
          <a:off x="740" y="0"/>
          <a:ext cx="1151367" cy="187352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dk1">
                <a:lumMod val="110000"/>
                <a:satMod val="105000"/>
                <a:tint val="67000"/>
              </a:schemeClr>
            </a:gs>
            <a:gs pos="50000">
              <a:schemeClr val="accent2">
                <a:lumMod val="20000"/>
                <a:lumOff val="80000"/>
              </a:schemeClr>
            </a:gs>
            <a:gs pos="100000">
              <a:schemeClr val="dk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>
              <a:lumMod val="40000"/>
              <a:lumOff val="60000"/>
            </a:schemeClr>
          </a:solidFill>
          <a:prstDash val="solid"/>
          <a:miter lim="800000"/>
        </a:ln>
        <a:effectLst/>
        <a:sp3d extrusionH="381000"/>
      </dsp:spPr>
      <dsp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dsp:style>
      <dsp:txBody>
        <a:bodyPr spcFirstLastPara="0" vert="horz" wrap="square" lIns="120904" tIns="120904" rIns="120904" bIns="120904" numCol="1" spcCol="1270" anchor="ctr" anchorCtr="0">
          <a:noAutofit/>
        </a:bodyPr>
        <a:lstStyle/>
        <a:p>
          <a:pPr marL="0" lvl="0" indent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700" kern="1200"/>
            <a:t>Direction</a:t>
          </a:r>
        </a:p>
      </dsp:txBody>
      <dsp:txXfrm>
        <a:off x="740" y="749410"/>
        <a:ext cx="1151367" cy="749410"/>
      </dsp:txXfrm>
    </dsp:sp>
    <dsp:sp modelId="{3BA844A9-8256-4408-BED5-ED1193AFB7D9}">
      <dsp:nvSpPr>
        <dsp:cNvPr id="0" name=""/>
        <dsp:cNvSpPr/>
      </dsp:nvSpPr>
      <dsp:spPr>
        <a:xfrm>
          <a:off x="264481" y="112411"/>
          <a:ext cx="623884" cy="623884"/>
        </a:xfrm>
        <a:prstGeom prst="ellipse">
          <a:avLst/>
        </a:prstGeom>
        <a:blipFill rotWithShape="0"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  <a:sp3d z="57150" extrusionH="63500" contourW="12700" prstMaterial="matte">
          <a:contourClr>
            <a:schemeClr val="lt1"/>
          </a:contourClr>
        </a:sp3d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C101390F-AB7F-45DC-AB0B-5A6C1B34506E}">
      <dsp:nvSpPr>
        <dsp:cNvPr id="0" name=""/>
        <dsp:cNvSpPr/>
      </dsp:nvSpPr>
      <dsp:spPr>
        <a:xfrm>
          <a:off x="1186648" y="0"/>
          <a:ext cx="1151367" cy="187352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tx2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tx2">
              <a:lumMod val="50000"/>
            </a:schemeClr>
          </a:solidFill>
          <a:prstDash val="solid"/>
          <a:miter lim="800000"/>
        </a:ln>
        <a:effectLst/>
        <a:sp3d extrusionH="381000"/>
      </dsp:spPr>
      <dsp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dsp:style>
      <dsp:txBody>
        <a:bodyPr spcFirstLastPara="0" vert="horz" wrap="square" lIns="120904" tIns="120904" rIns="120904" bIns="120904" numCol="1" spcCol="1270" anchor="ctr" anchorCtr="0">
          <a:noAutofit/>
        </a:bodyPr>
        <a:lstStyle/>
        <a:p>
          <a:pPr marL="0" lvl="0" indent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700" kern="1200"/>
            <a:t>Financier</a:t>
          </a:r>
        </a:p>
      </dsp:txBody>
      <dsp:txXfrm>
        <a:off x="1186648" y="749410"/>
        <a:ext cx="1151367" cy="749410"/>
      </dsp:txXfrm>
    </dsp:sp>
    <dsp:sp modelId="{FBA85091-D4FB-4143-ABDE-F770A7335EDA}">
      <dsp:nvSpPr>
        <dsp:cNvPr id="0" name=""/>
        <dsp:cNvSpPr/>
      </dsp:nvSpPr>
      <dsp:spPr>
        <a:xfrm>
          <a:off x="1450390" y="112411"/>
          <a:ext cx="623884" cy="623884"/>
        </a:xfrm>
        <a:prstGeom prst="ellipse">
          <a:avLst/>
        </a:prstGeom>
        <a:blipFill rotWithShape="0">
          <a:blip xmlns:r="http://schemas.openxmlformats.org/officeDocument/2006/relationships" r:embed="rId2"/>
          <a:stretch>
            <a:fillRect/>
          </a:stretch>
        </a:blipFill>
        <a:ln>
          <a:noFill/>
        </a:ln>
        <a:effectLst/>
        <a:sp3d z="57150" extrusionH="63500" contourW="12700" prstMaterial="matte">
          <a:contourClr>
            <a:schemeClr val="lt1"/>
          </a:contourClr>
        </a:sp3d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2CCB634F-4A89-4448-AB4D-9ADA1F33223F}">
      <dsp:nvSpPr>
        <dsp:cNvPr id="0" name=""/>
        <dsp:cNvSpPr/>
      </dsp:nvSpPr>
      <dsp:spPr>
        <a:xfrm>
          <a:off x="2372557" y="0"/>
          <a:ext cx="1151367" cy="187352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dk1">
                <a:lumMod val="110000"/>
                <a:satMod val="105000"/>
                <a:tint val="67000"/>
              </a:schemeClr>
            </a:gs>
            <a:gs pos="42000">
              <a:schemeClr val="accent3">
                <a:lumMod val="60000"/>
                <a:lumOff val="40000"/>
              </a:schemeClr>
            </a:gs>
            <a:gs pos="100000">
              <a:schemeClr val="dk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>
              <a:lumMod val="40000"/>
              <a:lumOff val="60000"/>
            </a:schemeClr>
          </a:solidFill>
          <a:prstDash val="solid"/>
          <a:miter lim="800000"/>
        </a:ln>
        <a:effectLst/>
        <a:sp3d extrusionH="381000"/>
      </dsp:spPr>
      <dsp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dsp:style>
      <dsp:txBody>
        <a:bodyPr spcFirstLastPara="0" vert="horz" wrap="square" lIns="120904" tIns="120904" rIns="120904" bIns="120904" numCol="1" spcCol="1270" anchor="ctr" anchorCtr="0">
          <a:noAutofit/>
        </a:bodyPr>
        <a:lstStyle/>
        <a:p>
          <a:pPr marL="0" lvl="0" indent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700" kern="1200"/>
            <a:t>Personnel</a:t>
          </a:r>
        </a:p>
      </dsp:txBody>
      <dsp:txXfrm>
        <a:off x="2372557" y="749410"/>
        <a:ext cx="1151367" cy="749410"/>
      </dsp:txXfrm>
    </dsp:sp>
    <dsp:sp modelId="{77E3F182-2A68-4236-A70C-AD1D3F4E2C69}">
      <dsp:nvSpPr>
        <dsp:cNvPr id="0" name=""/>
        <dsp:cNvSpPr/>
      </dsp:nvSpPr>
      <dsp:spPr>
        <a:xfrm>
          <a:off x="2636298" y="112411"/>
          <a:ext cx="623884" cy="623884"/>
        </a:xfrm>
        <a:prstGeom prst="ellipse">
          <a:avLst/>
        </a:prstGeom>
        <a:blipFill rotWithShape="0">
          <a:blip xmlns:r="http://schemas.openxmlformats.org/officeDocument/2006/relationships" r:embed="rId3"/>
          <a:stretch>
            <a:fillRect/>
          </a:stretch>
        </a:blipFill>
        <a:ln>
          <a:noFill/>
        </a:ln>
        <a:effectLst/>
        <a:sp3d z="57150" extrusionH="63500" contourW="12700" prstMaterial="matte">
          <a:contourClr>
            <a:schemeClr val="lt1"/>
          </a:contourClr>
        </a:sp3d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0CD5856-DA00-4D61-AF13-467A6C9ACD74}">
      <dsp:nvSpPr>
        <dsp:cNvPr id="0" name=""/>
        <dsp:cNvSpPr/>
      </dsp:nvSpPr>
      <dsp:spPr>
        <a:xfrm>
          <a:off x="140986" y="1498821"/>
          <a:ext cx="3242691" cy="281029"/>
        </a:xfrm>
        <a:prstGeom prst="leftRightArrow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  <a:effectLst/>
        <a:sp3d z="57150" extrusionH="63500" contourW="12700" prstMaterial="matte">
          <a:contourClr>
            <a:schemeClr val="lt1">
              <a:tint val="50000"/>
            </a:schemeClr>
          </a:contourClr>
        </a:sp3d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8B580B6-6CA3-4003-9104-D29681B13DBD}">
      <dsp:nvSpPr>
        <dsp:cNvPr id="0" name=""/>
        <dsp:cNvSpPr/>
      </dsp:nvSpPr>
      <dsp:spPr>
        <a:xfrm>
          <a:off x="4350058" y="2059815"/>
          <a:ext cx="91440" cy="383470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38347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D463761-0945-479C-B400-A7A696F1FA1B}">
      <dsp:nvSpPr>
        <dsp:cNvPr id="0" name=""/>
        <dsp:cNvSpPr/>
      </dsp:nvSpPr>
      <dsp:spPr>
        <a:xfrm>
          <a:off x="3254824" y="839081"/>
          <a:ext cx="1140954" cy="38347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61324"/>
              </a:lnTo>
              <a:lnTo>
                <a:pt x="1140954" y="261324"/>
              </a:lnTo>
              <a:lnTo>
                <a:pt x="1140954" y="38347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6AB99DF-A84E-4740-AE38-B66468A83087}">
      <dsp:nvSpPr>
        <dsp:cNvPr id="0" name=""/>
        <dsp:cNvSpPr/>
      </dsp:nvSpPr>
      <dsp:spPr>
        <a:xfrm>
          <a:off x="1978484" y="2059815"/>
          <a:ext cx="805764" cy="38347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61324"/>
              </a:lnTo>
              <a:lnTo>
                <a:pt x="805764" y="261324"/>
              </a:lnTo>
              <a:lnTo>
                <a:pt x="805764" y="38347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BEBC88F-964F-4958-AE75-54B460D81AF8}">
      <dsp:nvSpPr>
        <dsp:cNvPr id="0" name=""/>
        <dsp:cNvSpPr/>
      </dsp:nvSpPr>
      <dsp:spPr>
        <a:xfrm>
          <a:off x="1172719" y="2059815"/>
          <a:ext cx="805764" cy="383470"/>
        </a:xfrm>
        <a:custGeom>
          <a:avLst/>
          <a:gdLst/>
          <a:ahLst/>
          <a:cxnLst/>
          <a:rect l="0" t="0" r="0" b="0"/>
          <a:pathLst>
            <a:path>
              <a:moveTo>
                <a:pt x="805764" y="0"/>
              </a:moveTo>
              <a:lnTo>
                <a:pt x="805764" y="261324"/>
              </a:lnTo>
              <a:lnTo>
                <a:pt x="0" y="261324"/>
              </a:lnTo>
              <a:lnTo>
                <a:pt x="0" y="38347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DBFCC9C-9115-448F-801B-E43038F36200}">
      <dsp:nvSpPr>
        <dsp:cNvPr id="0" name=""/>
        <dsp:cNvSpPr/>
      </dsp:nvSpPr>
      <dsp:spPr>
        <a:xfrm>
          <a:off x="1978484" y="839081"/>
          <a:ext cx="1276340" cy="383470"/>
        </a:xfrm>
        <a:custGeom>
          <a:avLst/>
          <a:gdLst/>
          <a:ahLst/>
          <a:cxnLst/>
          <a:rect l="0" t="0" r="0" b="0"/>
          <a:pathLst>
            <a:path>
              <a:moveTo>
                <a:pt x="1276340" y="0"/>
              </a:moveTo>
              <a:lnTo>
                <a:pt x="1276340" y="261324"/>
              </a:lnTo>
              <a:lnTo>
                <a:pt x="0" y="261324"/>
              </a:lnTo>
              <a:lnTo>
                <a:pt x="0" y="38347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  <a:sp3d z="-40000" prstMaterial="matte"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4E99D77-3937-4AA9-B3A6-3B125944C84B}">
      <dsp:nvSpPr>
        <dsp:cNvPr id="0" name=""/>
        <dsp:cNvSpPr/>
      </dsp:nvSpPr>
      <dsp:spPr>
        <a:xfrm>
          <a:off x="2595562" y="1818"/>
          <a:ext cx="1318524" cy="837262"/>
        </a:xfrm>
        <a:prstGeom prst="roundRect">
          <a:avLst>
            <a:gd name="adj" fmla="val 10000"/>
          </a:avLst>
        </a:prstGeom>
        <a:solidFill>
          <a:schemeClr val="accent2">
            <a:lumMod val="60000"/>
            <a:lumOff val="40000"/>
          </a:schemeClr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  <a:sp3d extrusionH="190500"/>
      </dsp:spPr>
      <dsp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dsp:style>
    </dsp:sp>
    <dsp:sp modelId="{86B6D88C-400C-4D29-B4BA-2F6728710772}">
      <dsp:nvSpPr>
        <dsp:cNvPr id="0" name=""/>
        <dsp:cNvSpPr/>
      </dsp:nvSpPr>
      <dsp:spPr>
        <a:xfrm>
          <a:off x="2742065" y="140995"/>
          <a:ext cx="1318524" cy="837262"/>
        </a:xfrm>
        <a:prstGeom prst="roundRect">
          <a:avLst>
            <a:gd name="adj" fmla="val 10000"/>
          </a:avLst>
        </a:prstGeom>
        <a:solidFill>
          <a:schemeClr val="bg2">
            <a:lumMod val="90000"/>
            <a:alpha val="90000"/>
          </a:schemeClr>
        </a:solidFill>
        <a:ln>
          <a:noFill/>
        </a:ln>
        <a:effectLst/>
        <a:sp3d z="152400" extrusionH="63500" prstMaterial="matte">
          <a:bevelT w="50800" h="19050" prst="relaxedInset"/>
          <a:contourClr>
            <a:schemeClr val="bg1"/>
          </a:contourClr>
        </a:sp3d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100" kern="1200"/>
            <a:t>M.Dupont</a:t>
          </a:r>
        </a:p>
      </dsp:txBody>
      <dsp:txXfrm>
        <a:off x="2766588" y="165518"/>
        <a:ext cx="1269478" cy="788216"/>
      </dsp:txXfrm>
    </dsp:sp>
    <dsp:sp modelId="{84FEAF54-F970-495B-9580-109A4E494FD1}">
      <dsp:nvSpPr>
        <dsp:cNvPr id="0" name=""/>
        <dsp:cNvSpPr/>
      </dsp:nvSpPr>
      <dsp:spPr>
        <a:xfrm>
          <a:off x="1319222" y="1222552"/>
          <a:ext cx="1318524" cy="837262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lumMod val="60000"/>
                <a:lumOff val="40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  <a:sp3d extrusionH="190500"/>
      </dsp:spPr>
      <dsp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dsp:style>
    </dsp:sp>
    <dsp:sp modelId="{4C757103-13ED-4135-B9C9-6122A7CF0017}">
      <dsp:nvSpPr>
        <dsp:cNvPr id="0" name=""/>
        <dsp:cNvSpPr/>
      </dsp:nvSpPr>
      <dsp:spPr>
        <a:xfrm>
          <a:off x="1465724" y="1361729"/>
          <a:ext cx="1318524" cy="837262"/>
        </a:xfrm>
        <a:prstGeom prst="roundRect">
          <a:avLst>
            <a:gd name="adj" fmla="val 10000"/>
          </a:avLst>
        </a:prstGeom>
        <a:solidFill>
          <a:schemeClr val="bg2">
            <a:lumMod val="90000"/>
            <a:alpha val="90000"/>
          </a:schemeClr>
        </a:solidFill>
        <a:ln>
          <a:noFill/>
        </a:ln>
        <a:effectLst/>
        <a:sp3d z="152400" extrusionH="63500" prstMaterial="matte">
          <a:bevelT w="50800" h="19050" prst="relaxedInset"/>
          <a:contourClr>
            <a:schemeClr val="bg1"/>
          </a:contourClr>
        </a:sp3d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100" kern="1200"/>
            <a:t>Mme Durand</a:t>
          </a:r>
        </a:p>
      </dsp:txBody>
      <dsp:txXfrm>
        <a:off x="1490247" y="1386252"/>
        <a:ext cx="1269478" cy="788216"/>
      </dsp:txXfrm>
    </dsp:sp>
    <dsp:sp modelId="{168FD7C9-040C-4437-85E2-BACFD445E4CD}">
      <dsp:nvSpPr>
        <dsp:cNvPr id="0" name=""/>
        <dsp:cNvSpPr/>
      </dsp:nvSpPr>
      <dsp:spPr>
        <a:xfrm>
          <a:off x="513457" y="2443286"/>
          <a:ext cx="1318524" cy="837262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lumMod val="50000"/>
              </a:schemeClr>
            </a:gs>
            <a:gs pos="50000">
              <a:schemeClr val="accent3">
                <a:lumMod val="105000"/>
                <a:satMod val="103000"/>
                <a:tint val="73000"/>
              </a:schemeClr>
            </a:gs>
            <a:gs pos="100000">
              <a:schemeClr val="accent3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3"/>
          </a:solidFill>
          <a:prstDash val="solid"/>
          <a:miter lim="800000"/>
        </a:ln>
        <a:effectLst/>
        <a:sp3d extrusionH="190500"/>
      </dsp:spPr>
      <dsp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dsp:style>
    </dsp:sp>
    <dsp:sp modelId="{87CF4E55-3E53-4D28-8C7A-BEA2696CDA76}">
      <dsp:nvSpPr>
        <dsp:cNvPr id="0" name=""/>
        <dsp:cNvSpPr/>
      </dsp:nvSpPr>
      <dsp:spPr>
        <a:xfrm>
          <a:off x="659959" y="2582463"/>
          <a:ext cx="1318524" cy="837262"/>
        </a:xfrm>
        <a:prstGeom prst="roundRect">
          <a:avLst>
            <a:gd name="adj" fmla="val 10000"/>
          </a:avLst>
        </a:prstGeom>
        <a:solidFill>
          <a:schemeClr val="bg2">
            <a:lumMod val="90000"/>
            <a:alpha val="90000"/>
          </a:schemeClr>
        </a:solidFill>
        <a:ln>
          <a:noFill/>
        </a:ln>
        <a:effectLst/>
        <a:sp3d z="152400" extrusionH="63500" prstMaterial="matte">
          <a:bevelT w="50800" h="19050" prst="relaxedInset"/>
          <a:contourClr>
            <a:schemeClr val="bg1"/>
          </a:contourClr>
        </a:sp3d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100" kern="1200"/>
            <a:t>Mr George</a:t>
          </a:r>
        </a:p>
      </dsp:txBody>
      <dsp:txXfrm>
        <a:off x="684482" y="2606986"/>
        <a:ext cx="1269478" cy="788216"/>
      </dsp:txXfrm>
    </dsp:sp>
    <dsp:sp modelId="{866F42FC-A869-4732-A72F-66F32E190727}">
      <dsp:nvSpPr>
        <dsp:cNvPr id="0" name=""/>
        <dsp:cNvSpPr/>
      </dsp:nvSpPr>
      <dsp:spPr>
        <a:xfrm>
          <a:off x="2124986" y="2443286"/>
          <a:ext cx="1318524" cy="837262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lumMod val="50000"/>
              </a:schemeClr>
            </a:gs>
            <a:gs pos="50000">
              <a:schemeClr val="accent3">
                <a:lumMod val="105000"/>
                <a:satMod val="103000"/>
                <a:tint val="73000"/>
              </a:schemeClr>
            </a:gs>
            <a:gs pos="100000">
              <a:schemeClr val="accent3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3"/>
          </a:solidFill>
          <a:prstDash val="solid"/>
          <a:miter lim="800000"/>
        </a:ln>
        <a:effectLst/>
        <a:sp3d extrusionH="190500"/>
      </dsp:spPr>
      <dsp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dsp:style>
    </dsp:sp>
    <dsp:sp modelId="{778E356A-0EE2-4A24-A392-A725CEC455B2}">
      <dsp:nvSpPr>
        <dsp:cNvPr id="0" name=""/>
        <dsp:cNvSpPr/>
      </dsp:nvSpPr>
      <dsp:spPr>
        <a:xfrm>
          <a:off x="2271489" y="2582463"/>
          <a:ext cx="1318524" cy="837262"/>
        </a:xfrm>
        <a:prstGeom prst="roundRect">
          <a:avLst>
            <a:gd name="adj" fmla="val 10000"/>
          </a:avLst>
        </a:prstGeom>
        <a:solidFill>
          <a:schemeClr val="bg2">
            <a:lumMod val="90000"/>
            <a:alpha val="90000"/>
          </a:schemeClr>
        </a:solidFill>
        <a:ln>
          <a:noFill/>
        </a:ln>
        <a:effectLst/>
        <a:sp3d z="152400" extrusionH="63500" prstMaterial="matte">
          <a:bevelT w="50800" h="19050" prst="relaxedInset"/>
          <a:contourClr>
            <a:schemeClr val="bg1"/>
          </a:contourClr>
        </a:sp3d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100" kern="1200"/>
            <a:t>Mr Trevor</a:t>
          </a:r>
        </a:p>
      </dsp:txBody>
      <dsp:txXfrm>
        <a:off x="2296012" y="2606986"/>
        <a:ext cx="1269478" cy="788216"/>
      </dsp:txXfrm>
    </dsp:sp>
    <dsp:sp modelId="{9B2114AA-695F-4C05-A40C-27DE5E587EF5}">
      <dsp:nvSpPr>
        <dsp:cNvPr id="0" name=""/>
        <dsp:cNvSpPr/>
      </dsp:nvSpPr>
      <dsp:spPr>
        <a:xfrm>
          <a:off x="3736516" y="1222552"/>
          <a:ext cx="1318524" cy="837262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lumMod val="40000"/>
                <a:lumOff val="60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  <a:sp3d extrusionH="190500"/>
      </dsp:spPr>
      <dsp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dsp:style>
    </dsp:sp>
    <dsp:sp modelId="{25A426C7-B5ED-4A82-850C-271C26F63D8D}">
      <dsp:nvSpPr>
        <dsp:cNvPr id="0" name=""/>
        <dsp:cNvSpPr/>
      </dsp:nvSpPr>
      <dsp:spPr>
        <a:xfrm>
          <a:off x="3883019" y="1361729"/>
          <a:ext cx="1318524" cy="837262"/>
        </a:xfrm>
        <a:prstGeom prst="roundRect">
          <a:avLst>
            <a:gd name="adj" fmla="val 10000"/>
          </a:avLst>
        </a:prstGeom>
        <a:solidFill>
          <a:schemeClr val="bg2">
            <a:lumMod val="90000"/>
            <a:alpha val="90000"/>
          </a:schemeClr>
        </a:solidFill>
        <a:ln>
          <a:noFill/>
        </a:ln>
        <a:effectLst/>
        <a:sp3d z="152400" extrusionH="63500" prstMaterial="matte">
          <a:bevelT w="50800" h="19050" prst="relaxedInset"/>
          <a:contourClr>
            <a:schemeClr val="bg1"/>
          </a:contourClr>
        </a:sp3d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100" kern="1200"/>
            <a:t>Mlle Leprat</a:t>
          </a:r>
        </a:p>
      </dsp:txBody>
      <dsp:txXfrm>
        <a:off x="3907542" y="1386252"/>
        <a:ext cx="1269478" cy="788216"/>
      </dsp:txXfrm>
    </dsp:sp>
    <dsp:sp modelId="{A059C42F-0087-4CB6-820D-6B8C28C21F9A}">
      <dsp:nvSpPr>
        <dsp:cNvPr id="0" name=""/>
        <dsp:cNvSpPr/>
      </dsp:nvSpPr>
      <dsp:spPr>
        <a:xfrm>
          <a:off x="3736516" y="2443286"/>
          <a:ext cx="1318524" cy="837262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lumMod val="50000"/>
              </a:schemeClr>
            </a:gs>
            <a:gs pos="50000">
              <a:schemeClr val="accent3">
                <a:lumMod val="105000"/>
                <a:satMod val="103000"/>
                <a:tint val="73000"/>
              </a:schemeClr>
            </a:gs>
            <a:gs pos="100000">
              <a:schemeClr val="accent3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3"/>
          </a:solidFill>
          <a:prstDash val="solid"/>
          <a:miter lim="800000"/>
        </a:ln>
        <a:effectLst/>
        <a:sp3d extrusionH="190500"/>
      </dsp:spPr>
      <dsp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dsp:style>
    </dsp:sp>
    <dsp:sp modelId="{38D5B4E0-FD65-4552-9C6B-83EA602A69E1}">
      <dsp:nvSpPr>
        <dsp:cNvPr id="0" name=""/>
        <dsp:cNvSpPr/>
      </dsp:nvSpPr>
      <dsp:spPr>
        <a:xfrm>
          <a:off x="3883019" y="2582463"/>
          <a:ext cx="1318524" cy="837262"/>
        </a:xfrm>
        <a:prstGeom prst="roundRect">
          <a:avLst>
            <a:gd name="adj" fmla="val 10000"/>
          </a:avLst>
        </a:prstGeom>
        <a:solidFill>
          <a:schemeClr val="bg2">
            <a:lumMod val="90000"/>
            <a:alpha val="90000"/>
          </a:schemeClr>
        </a:solidFill>
        <a:ln>
          <a:noFill/>
        </a:ln>
        <a:effectLst/>
        <a:sp3d z="152400" extrusionH="63500" prstMaterial="matte">
          <a:bevelT w="50800" h="19050" prst="relaxedInset"/>
          <a:contourClr>
            <a:schemeClr val="bg1"/>
          </a:contourClr>
        </a:sp3d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100" kern="1200"/>
            <a:t>Mr Harris</a:t>
          </a:r>
        </a:p>
      </dsp:txBody>
      <dsp:txXfrm>
        <a:off x="3907542" y="2606986"/>
        <a:ext cx="1269478" cy="78821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7#1">
  <dgm:title val=""/>
  <dgm:desc val=""/>
  <dgm:catLst>
    <dgm:cat type="list" pri="12000"/>
    <dgm:cat type="process" pri="20000"/>
    <dgm:cat type="relationship" pri="14000"/>
    <dgm:cat type="convert" pri="8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3d5">
  <dgm:title val=""/>
  <dgm:desc val=""/>
  <dgm:catLst>
    <dgm:cat type="3D" pri="11500"/>
  </dgm:catLst>
  <dgm:scene3d>
    <a:camera prst="isometricOffAxis2Left" zoom="95000"/>
    <a:lightRig rig="flat" dir="t"/>
  </dgm:scene3d>
  <dgm:styleLbl name="node0">
    <dgm:scene3d>
      <a:camera prst="orthographicFront"/>
      <a:lightRig rig="threePt" dir="t"/>
    </dgm:scene3d>
    <dgm:sp3d extrusionH="381000" contourW="381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 extrusionH="381000" contourW="381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 extrusionH="381000" contourW="381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 extrusionH="381000" contourW="38100" prstMaterial="matte">
      <a:contourClr>
        <a:schemeClr val="lt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 extrusionH="381000" contourW="381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 extrusionH="381000" contourW="381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 extrusionH="381000" contourW="381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 extrusionH="381000" contourW="381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 z="5715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 z="-3810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 z="-52400" extrusionH="181000" contourW="381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 z="57150" extrusionH="63500" contourW="12700" prstMaterial="matte">
      <a:contourClr>
        <a:schemeClr val="dk1">
          <a:tint val="20000"/>
        </a:schemeClr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 z="-381000" extrusionH="63500" contourW="12700" prstMaterial="matte">
      <a:contourClr>
        <a:schemeClr val="dk1">
          <a:tint val="20000"/>
        </a:schemeClr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 extrusionH="381000" contourW="381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 extrusionH="381000" contourW="381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 extrusionH="381000" contourW="381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 extrusionH="381000" contourW="381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 z="52400" extrusionH="381000" contourW="381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 z="52400" extrusionH="381000" contourW="381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 z="60000" prstMaterial="flat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 z="60000" prstMaterial="flat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 z="57150" extrusionH="6350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 z="-60000" extrusionH="6350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 z="-60000" extrusionH="6350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 extrusionH="38100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 z="-400500" extrusionH="6350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 z="57150" extrusionH="12700" prstMaterial="flat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 extrusionH="12700" prstMaterial="flat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 z="-63500" extrusionH="6350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 z="57150" extrusionH="63500" contourW="12700" prstMaterial="matte">
      <a:contourClr>
        <a:schemeClr val="dk1">
          <a:tint val="20000"/>
        </a:schemeClr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 extrusionH="381000" contourW="381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 z="-4005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 z="57150" extrusionH="6350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 z="57150" extrusionH="6350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 z="57150" extrusionH="6350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 z="57150" extrusionH="6350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 z="-400500" extrusionH="63500" contourW="12700" prstMaterial="matte">
      <a:contourClr>
        <a:schemeClr val="lt1">
          <a:tint val="50000"/>
        </a:schemeClr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 extrusionH="381000" contourW="381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trBgShp">
    <dgm:scene3d>
      <a:camera prst="orthographicFront"/>
      <a:lightRig rig="threePt" dir="t"/>
    </dgm:scene3d>
    <dgm:sp3d z="-4005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 z="57150" extrusionH="63500" contourW="12700" prstMaterial="matte">
      <a:contourClr>
        <a:schemeClr val="lt1">
          <a:tint val="50000"/>
        </a:schemeClr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3d8">
  <dgm:title val=""/>
  <dgm:desc val=""/>
  <dgm:catLst>
    <dgm:cat type="3D" pri="11800"/>
  </dgm:catLst>
  <dgm:scene3d>
    <a:camera prst="perspectiveHeroicExtremeRightFacing" zoom="82000">
      <a:rot lat="21300000" lon="20400000" rev="180000"/>
    </a:camera>
    <a:lightRig rig="morning" dir="t">
      <a:rot lat="0" lon="0" rev="20400000"/>
    </a:lightRig>
  </dgm:scene3d>
  <dgm:styleLbl name="node0">
    <dgm:scene3d>
      <a:camera prst="orthographicFront"/>
      <a:lightRig rig="threePt" dir="t"/>
    </dgm:scene3d>
    <dgm:sp3d extrusionH="190500" prstMaterial="matte">
      <a:bevelT w="120650" h="38100" prst="relaxedInset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 extrusionH="190500" prstMaterial="matte">
      <a:bevelT w="120650" h="38100" prst="relaxedInset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 extrusionH="190500" prstMaterial="matte">
      <a:bevelT w="120650" h="38100" prst="relaxedInset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 extrusionH="190500" prstMaterial="matte">
      <a:bevelT w="120650" h="38100" prst="relaxedInset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 extrusionH="190500" prstMaterial="matte">
      <a:bevelT w="120650" h="38100" prst="relaxedInset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 extrusionH="190500" prstMaterial="matte">
      <a:bevelT w="120650" h="38100" prst="relaxedInset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 extrusionH="190500" prstMaterial="matte">
      <a:bevelT w="120650" h="38100" prst="relaxedInset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 extrusionH="190500" prstMaterial="matte">
      <a:bevelT w="120650" h="38100" prst="relaxedInset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 z="2540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 z="-30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 z="-600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 z="635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 z="-1520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 extrusionH="190500" prstMaterial="matte">
      <a:bevelT w="120650" h="38100" prst="relaxedInset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 extrusionH="190500" prstMaterial="matte">
      <a:bevelT w="120650" h="38100" prst="relaxedInset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 extrusionH="190500" prstMaterial="matte">
      <a:bevelT w="120650" h="38100" prst="relaxedInset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 extrusionH="190500" prstMaterial="matte">
      <a:bevelT w="120650" h="38100" prst="relaxedInset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 z="60000" prstMaterial="flat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 z="60000" prstMaterial="flat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 z="-152400" extrusionH="63500" prstMaterial="matte">
      <a:bevelT w="4445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 extrusionH="190500" prstMaterial="matte">
      <a:bevelT w="120650" h="38100" prst="relaxedInset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 extrusionH="190500" prstMaterial="matte">
      <a:bevelT w="120650" h="38100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 z="-152400" extrusionH="63500" prstMaterial="matte">
      <a:bevelT w="4445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 extrusionH="190500" prstMaterial="matte">
      <a:bevelT w="120650" h="38100" prst="relaxedInset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 z="-152400" extrusionH="63500" prstMaterial="matte">
      <a:bevelT w="4445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 extrusionH="190500" prstMaterial="matte">
      <a:bevelT w="120650" h="38100" prst="relaxedInset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 z="-152400" extrusionH="63500" prstMaterial="matte">
      <a:bevelT w="4445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 z="-152400" extrusionH="63500" prstMaterial="matte">
      <a:bevelT w="4445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 extrusionH="190500" prstMaterial="matte">
      <a:bevelT w="120650" h="38100" prst="relaxedInset"/>
      <a:bevelB w="120650" h="571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trBgShp">
    <dgm:scene3d>
      <a:camera prst="orthographicFront"/>
      <a:lightRig rig="threePt" dir="t"/>
    </dgm:scene3d>
    <dgm:sp3d z="-1524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openclipart.org/detail/262344" TargetMode="External"/><Relationship Id="rId2" Type="http://schemas.openxmlformats.org/officeDocument/2006/relationships/image" Target="../media/image2.png"/><Relationship Id="rId1" Type="http://schemas.openxmlformats.org/officeDocument/2006/relationships/chart" Target="../charts/chart3.xml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17/06/relationships/model3d" Target="../media/model3d1.glb"/><Relationship Id="rId1" Type="http://schemas.openxmlformats.org/officeDocument/2006/relationships/chart" Target="../charts/chart4.xml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2.xml"/><Relationship Id="rId3" Type="http://schemas.openxmlformats.org/officeDocument/2006/relationships/diagramLayout" Target="../diagrams/layout1.xml"/><Relationship Id="rId7" Type="http://schemas.openxmlformats.org/officeDocument/2006/relationships/diagramData" Target="../diagrams/data2.xml"/><Relationship Id="rId2" Type="http://schemas.openxmlformats.org/officeDocument/2006/relationships/diagramData" Target="../diagrams/data1.xml"/><Relationship Id="rId1" Type="http://schemas.openxmlformats.org/officeDocument/2006/relationships/chart" Target="../charts/chart5.xml"/><Relationship Id="rId6" Type="http://schemas.microsoft.com/office/2007/relationships/diagramDrawing" Target="../diagrams/drawing1.xml"/><Relationship Id="rId11" Type="http://schemas.microsoft.com/office/2007/relationships/diagramDrawing" Target="../diagrams/drawing2.xml"/><Relationship Id="rId5" Type="http://schemas.openxmlformats.org/officeDocument/2006/relationships/diagramColors" Target="../diagrams/colors1.xml"/><Relationship Id="rId10" Type="http://schemas.openxmlformats.org/officeDocument/2006/relationships/diagramColors" Target="../diagrams/colors2.xml"/><Relationship Id="rId4" Type="http://schemas.openxmlformats.org/officeDocument/2006/relationships/diagramQuickStyle" Target="../diagrams/quickStyle1.xml"/><Relationship Id="rId9" Type="http://schemas.openxmlformats.org/officeDocument/2006/relationships/diagramQuickStyle" Target="../diagrams/quickStyle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66675</xdr:rowOff>
    </xdr:from>
    <xdr:to>
      <xdr:col>7</xdr:col>
      <xdr:colOff>191329</xdr:colOff>
      <xdr:row>31</xdr:row>
      <xdr:rowOff>4142</xdr:rowOff>
    </xdr:to>
    <xdr:graphicFrame macro="">
      <xdr:nvGraphicFramePr>
        <xdr:cNvPr id="1029" name="Chart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16565</xdr:colOff>
      <xdr:row>23</xdr:row>
      <xdr:rowOff>115956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71891" y="41661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387625</xdr:colOff>
      <xdr:row>32</xdr:row>
      <xdr:rowOff>77028</xdr:rowOff>
    </xdr:from>
    <xdr:ext cx="914400" cy="6163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2002734" y="5469006"/>
              <a:ext cx="914400" cy="6163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pHide m:val="on"/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fr-FR" sz="1100" b="0" i="1">
                            <a:latin typeface="Cambria Math"/>
                          </a:rPr>
                          <m:t>6</m:t>
                        </m:r>
                      </m:sub>
                      <m:sup/>
                      <m:e>
                        <m:r>
                          <a:rPr lang="fr-FR" sz="1100" b="0" i="1">
                            <a:latin typeface="Cambria Math"/>
                          </a:rPr>
                          <m:t>3</m:t>
                        </m:r>
                        <m:nary>
                          <m:naryPr>
                            <m:limLoc m:val="undOvr"/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4"/>
                              </m:rPr>
                              <a:rPr lang="fr-FR" sz="1100" b="0" i="1">
                                <a:latin typeface="Cambria Math"/>
                              </a:rPr>
                              <m:t>2</m:t>
                            </m:r>
                          </m:sub>
                          <m:sup>
                            <m:r>
                              <a:rPr lang="fr-FR" sz="1100" b="0" i="1">
                                <a:latin typeface="Cambria Math"/>
                              </a:rPr>
                              <m:t>7</m:t>
                            </m:r>
                          </m:sup>
                          <m:e>
                            <m:r>
                              <a:rPr lang="fr-FR" sz="1100" b="0" i="1">
                                <a:latin typeface="Cambria Math"/>
                              </a:rPr>
                              <m:t>6</m:t>
                            </m:r>
                            <m:rad>
                              <m:rad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radPr>
                              <m:deg>
                                <m:r>
                                  <a:rPr lang="fr-FR" sz="1100" b="0" i="1">
                                    <a:latin typeface="Cambria Math"/>
                                  </a:rPr>
                                  <m:t>2</m:t>
                                </m:r>
                              </m:deg>
                              <m:e>
                                <m:r>
                                  <a:rPr lang="fr-FR" sz="1100" b="0" i="1">
                                    <a:latin typeface="Cambria Math"/>
                                  </a:rPr>
                                  <m:t>72</m:t>
                                </m:r>
                              </m:e>
                            </m:rad>
                          </m:e>
                        </m:nary>
                      </m:e>
                    </m:nary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" name="ZoneTexte 3"/>
            <xdr:cNvSpPr txBox="1"/>
          </xdr:nvSpPr>
          <xdr:spPr>
            <a:xfrm>
              <a:off x="2002734" y="5469006"/>
              <a:ext cx="914400" cy="6163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fr-FR" sz="1100" b="0" i="0">
                  <a:latin typeface="Cambria Math"/>
                </a:rPr>
                <a:t>∑8_6▒〖3∫25_2^7▒〖6√(2&amp;72)〗〗</a:t>
              </a:r>
              <a:endParaRPr lang="fr-FR" sz="1100"/>
            </a:p>
          </xdr:txBody>
        </xdr:sp>
      </mc:Fallback>
    </mc:AlternateContent>
    <xdr:clientData/>
  </xdr:oneCellAnchor>
  <xdr:twoCellAnchor>
    <xdr:from>
      <xdr:col>11</xdr:col>
      <xdr:colOff>104775</xdr:colOff>
      <xdr:row>6</xdr:row>
      <xdr:rowOff>66675</xdr:rowOff>
    </xdr:from>
    <xdr:to>
      <xdr:col>13</xdr:col>
      <xdr:colOff>552450</xdr:colOff>
      <xdr:row>7</xdr:row>
      <xdr:rowOff>152400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E680535-E66B-43E0-8C6D-F215D861B50D}"/>
            </a:ext>
          </a:extLst>
        </xdr:cNvPr>
        <xdr:cNvSpPr txBox="1"/>
      </xdr:nvSpPr>
      <xdr:spPr>
        <a:xfrm>
          <a:off x="8048625" y="1447800"/>
          <a:ext cx="18192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oneCellAnchor>
    <xdr:from>
      <xdr:col>8</xdr:col>
      <xdr:colOff>57150</xdr:colOff>
      <xdr:row>17</xdr:row>
      <xdr:rowOff>66675</xdr:rowOff>
    </xdr:from>
    <xdr:ext cx="65" cy="172227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BFF53E2-C691-4360-BFE8-0D90584BA729}"/>
            </a:ext>
          </a:extLst>
        </xdr:cNvPr>
        <xdr:cNvSpPr txBox="1"/>
      </xdr:nvSpPr>
      <xdr:spPr>
        <a:xfrm>
          <a:off x="5943600" y="323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10</xdr:row>
      <xdr:rowOff>107674</xdr:rowOff>
    </xdr:from>
    <xdr:to>
      <xdr:col>6</xdr:col>
      <xdr:colOff>256760</xdr:colOff>
      <xdr:row>34</xdr:row>
      <xdr:rowOff>101462</xdr:rowOff>
    </xdr:to>
    <xdr:pic>
      <xdr:nvPicPr>
        <xdr:cNvPr id="7" name="Image 6" descr="Montreal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66260" y="2098399"/>
          <a:ext cx="4752975" cy="3651388"/>
        </a:xfrm>
        <a:prstGeom prst="ellipse">
          <a:avLst/>
        </a:prstGeom>
        <a:ln>
          <a:noFill/>
        </a:ln>
        <a:effectLst>
          <a:innerShdw blurRad="63500" dist="50800" dir="2700000">
            <a:prstClr val="black">
              <a:alpha val="50000"/>
            </a:prstClr>
          </a:innerShdw>
          <a:softEdge rad="63500"/>
        </a:effectLst>
      </xdr:spPr>
    </xdr:pic>
    <xdr:clientData/>
  </xdr:twoCellAnchor>
  <xdr:twoCellAnchor>
    <xdr:from>
      <xdr:col>0</xdr:col>
      <xdr:colOff>165651</xdr:colOff>
      <xdr:row>7</xdr:row>
      <xdr:rowOff>132522</xdr:rowOff>
    </xdr:from>
    <xdr:to>
      <xdr:col>6</xdr:col>
      <xdr:colOff>323019</xdr:colOff>
      <xdr:row>31</xdr:row>
      <xdr:rowOff>16566</xdr:rowOff>
    </xdr:to>
    <xdr:graphicFrame macro="">
      <xdr:nvGraphicFramePr>
        <xdr:cNvPr id="2053" name="Chart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19</xdr:row>
      <xdr:rowOff>142874</xdr:rowOff>
    </xdr:from>
    <xdr:to>
      <xdr:col>7</xdr:col>
      <xdr:colOff>467140</xdr:colOff>
      <xdr:row>47</xdr:row>
      <xdr:rowOff>137490</xdr:rowOff>
    </xdr:to>
    <xdr:graphicFrame macro="">
      <xdr:nvGraphicFramePr>
        <xdr:cNvPr id="3091" name="Chart 19">
          <a:extLst>
            <a:ext uri="{FF2B5EF4-FFF2-40B4-BE49-F238E27FC236}">
              <a16:creationId xmlns:a16="http://schemas.microsoft.com/office/drawing/2014/main" id="{00000000-0008-0000-0200-00001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161926</xdr:colOff>
      <xdr:row>7</xdr:row>
      <xdr:rowOff>104775</xdr:rowOff>
    </xdr:from>
    <xdr:to>
      <xdr:col>3</xdr:col>
      <xdr:colOff>390525</xdr:colOff>
      <xdr:row>13</xdr:row>
      <xdr:rowOff>56054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EF76EE1-38A3-40DC-A6A3-1F7D4A636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447801" y="1638300"/>
          <a:ext cx="1390649" cy="865679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5</xdr:row>
      <xdr:rowOff>9525</xdr:rowOff>
    </xdr:from>
    <xdr:to>
      <xdr:col>6</xdr:col>
      <xdr:colOff>666750</xdr:colOff>
      <xdr:row>17</xdr:row>
      <xdr:rowOff>47625</xdr:rowOff>
    </xdr:to>
    <xdr:pic>
      <xdr:nvPicPr>
        <xdr:cNvPr id="4" name="Graphique 3" descr="Un bus scolaire">
          <a:extLst>
            <a:ext uri="{FF2B5EF4-FFF2-40B4-BE49-F238E27FC236}">
              <a16:creationId xmlns:a16="http://schemas.microsoft.com/office/drawing/2014/main" id="{2CAF0D74-6E90-4CB2-BCD2-6EDDD47BA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095625" y="1123950"/>
          <a:ext cx="1981200" cy="1981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</xdr:rowOff>
    </xdr:from>
    <xdr:to>
      <xdr:col>9</xdr:col>
      <xdr:colOff>49695</xdr:colOff>
      <xdr:row>41</xdr:row>
      <xdr:rowOff>66262</xdr:rowOff>
    </xdr:to>
    <xdr:graphicFrame macro="">
      <xdr:nvGraphicFramePr>
        <xdr:cNvPr id="4106" name="Chart 10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675356</xdr:colOff>
      <xdr:row>5</xdr:row>
      <xdr:rowOff>5464</xdr:rowOff>
    </xdr:from>
    <xdr:to>
      <xdr:col>13</xdr:col>
      <xdr:colOff>223906</xdr:colOff>
      <xdr:row>22</xdr:row>
      <xdr:rowOff>76372</xdr:rowOff>
    </xdr:to>
    <mc:AlternateContent xmlns:mc="http://schemas.openxmlformats.org/markup-compatibility/2006">
      <mc:Choice xmlns:am3d="http://schemas.microsoft.com/office/drawing/2017/model3d" Requires="am3d">
        <xdr:graphicFrame macro="">
          <xdr:nvGraphicFramePr>
            <xdr:cNvPr id="4" name="Modèle 3D 3" descr="Liste de vérification">
              <a:extLst>
                <a:ext uri="{FF2B5EF4-FFF2-40B4-BE49-F238E27FC236}">
                  <a16:creationId xmlns:a16="http://schemas.microsoft.com/office/drawing/2014/main" id="{F79D6507-ED4F-49D5-B2BD-301797B7734E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7/model3d">
              <am3d:model3d xmlns:r="http://schemas.openxmlformats.org/officeDocument/2006/relationships" r:embed="rId2">
                <am3d:spPr>
                  <a:xfrm>
                    <a:off x="0" y="0"/>
                    <a:ext cx="2977550" cy="2776008"/>
                  </a:xfrm>
                  <a:prstGeom prst="rect">
                    <a:avLst/>
                  </a:prstGeom>
                </am3d:spPr>
                <am3d:camera>
                  <am3d:pos x="886" y="-1245" z="61616842"/>
                  <am3d:up dx="0" dy="36000000" dz="0"/>
                  <am3d:lookAt x="886" y="-1245" z="0"/>
                  <am3d:perspective fov="2079295"/>
                </am3d:camera>
                <am3d:trans>
                  <am3d:meterPerModelUnit n="83313" d="1000000"/>
                  <am3d:preTrans dx="-2" dy="-8018320" dz="-1001795"/>
                  <am3d:scale>
                    <am3d:sx n="1000000" d="1000000"/>
                    <am3d:sy n="1000000" d="1000000"/>
                    <am3d:sz n="1000000" d="1000000"/>
                  </am3d:scale>
                  <am3d:rot ax="1342826" ay="-2252205" az="-844995"/>
                  <am3d:postTrans dx="0" dy="0" dz="0"/>
                </am3d:trans>
                <am3d:raster rName="Office3DRenderer" rVer="16.0.8326">
                  <am3d:blip r:embed="rId3"/>
                </am3d:raster>
                <am3d:winViewport/>
                <am3d:ambientLight>
                  <am3d:clr>
                    <a:scrgbClr r="50000" g="50000" b="50000"/>
                  </am3d:clr>
                  <am3d:illuminance n="500000" d="1000000"/>
                </am3d:ambientLight>
                <am3d:ptLight rad="0">
                  <am3d:clr>
                    <a:scrgbClr r="100000" g="75000" b="50000"/>
                  </am3d:clr>
                  <am3d:intensity n="9765625" d="1000000"/>
                  <am3d:pos x="21959998" y="70920001" z="16344003"/>
                </am3d:ptLight>
                <am3d:ptLight rad="0">
                  <am3d:clr>
                    <a:scrgbClr r="40000" g="60000" b="95000"/>
                  </am3d:clr>
                  <am3d:intensity n="12250000" d="1000000"/>
                  <am3d:pos x="-37964106" y="51130435" z="57631972"/>
                </am3d:ptLight>
                <am3d:ptLight rad="0">
                  <am3d:clr>
                    <a:scrgbClr r="86837" g="72700" b="100000"/>
                  </am3d:clr>
                  <am3d:intensity n="3125000" d="1000000"/>
                  <am3d:pos x="-37739122" y="58056624" z="-34769649"/>
                </am3d:ptLight>
              </am3d:model3d>
            </a:graphicData>
          </a:graphic>
        </xdr:graphicFrame>
      </mc:Choice>
      <mc:Fallback>
        <xdr:pic>
          <xdr:nvPicPr>
            <xdr:cNvPr id="4" name="Modèle 3D 3" descr="Liste de vérification">
              <a:extLst>
                <a:ext uri="{FF2B5EF4-FFF2-40B4-BE49-F238E27FC236}">
                  <a16:creationId xmlns:a16="http://schemas.microsoft.com/office/drawing/2014/main" id="{F79D6507-ED4F-49D5-B2BD-301797B7734E}"/>
                </a:ext>
              </a:extLst>
            </xdr:cNvPr>
            <xdr:cNvPicPr>
              <a:picLocks noGrp="1" noRot="1" noChangeAspect="1" noMove="1" noResize="1" noEditPoints="1" noAdjustHandles="1" noChangeArrowheads="1" noChangeShapeType="1" noCrop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696517" y="1128053"/>
              <a:ext cx="2992858" cy="2783832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425222</xdr:colOff>
      <xdr:row>1</xdr:row>
      <xdr:rowOff>102053</xdr:rowOff>
    </xdr:from>
    <xdr:to>
      <xdr:col>11</xdr:col>
      <xdr:colOff>204360</xdr:colOff>
      <xdr:row>3</xdr:row>
      <xdr:rowOff>110812</xdr:rowOff>
    </xdr:to>
    <xdr:pic>
      <xdr:nvPicPr>
        <xdr:cNvPr id="5" name="Graphique 4" descr="Sans fil avec un remplissage uni">
          <a:extLst>
            <a:ext uri="{FF2B5EF4-FFF2-40B4-BE49-F238E27FC236}">
              <a16:creationId xmlns:a16="http://schemas.microsoft.com/office/drawing/2014/main" id="{B298115C-64F1-494E-AFBF-6FDAE5482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19256525">
          <a:off x="7824106" y="306160"/>
          <a:ext cx="468000" cy="468000"/>
        </a:xfrm>
        <a:prstGeom prst="rect">
          <a:avLst/>
        </a:prstGeom>
      </xdr:spPr>
    </xdr:pic>
    <xdr:clientData/>
  </xdr:twoCellAnchor>
  <xdr:twoCellAnchor>
    <xdr:from>
      <xdr:col>7</xdr:col>
      <xdr:colOff>637835</xdr:colOff>
      <xdr:row>0</xdr:row>
      <xdr:rowOff>59531</xdr:rowOff>
    </xdr:from>
    <xdr:to>
      <xdr:col>9</xdr:col>
      <xdr:colOff>238125</xdr:colOff>
      <xdr:row>6</xdr:row>
      <xdr:rowOff>17009</xdr:rowOff>
    </xdr:to>
    <xdr:sp macro="" textlink="">
      <xdr:nvSpPr>
        <xdr:cNvPr id="12" name="Flèche : demi-tour 11">
          <a:extLst>
            <a:ext uri="{FF2B5EF4-FFF2-40B4-BE49-F238E27FC236}">
              <a16:creationId xmlns:a16="http://schemas.microsoft.com/office/drawing/2014/main" id="{FC245250-15BE-4935-857B-FF30322061C6}"/>
            </a:ext>
          </a:extLst>
        </xdr:cNvPr>
        <xdr:cNvSpPr/>
      </xdr:nvSpPr>
      <xdr:spPr>
        <a:xfrm>
          <a:off x="5970134" y="59531"/>
          <a:ext cx="978013" cy="1343706"/>
        </a:xfrm>
        <a:prstGeom prst="utur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47625</xdr:rowOff>
    </xdr:from>
    <xdr:to>
      <xdr:col>7</xdr:col>
      <xdr:colOff>447261</xdr:colOff>
      <xdr:row>38</xdr:row>
      <xdr:rowOff>132522</xdr:rowOff>
    </xdr:to>
    <xdr:graphicFrame macro="">
      <xdr:nvGraphicFramePr>
        <xdr:cNvPr id="6156" name="Chart 1036">
          <a:extLst>
            <a:ext uri="{FF2B5EF4-FFF2-40B4-BE49-F238E27FC236}">
              <a16:creationId xmlns:a16="http://schemas.microsoft.com/office/drawing/2014/main" id="{00000000-0008-0000-0400-00000C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637760</xdr:colOff>
      <xdr:row>1</xdr:row>
      <xdr:rowOff>107673</xdr:rowOff>
    </xdr:from>
    <xdr:to>
      <xdr:col>12</xdr:col>
      <xdr:colOff>323850</xdr:colOff>
      <xdr:row>11</xdr:row>
      <xdr:rowOff>38100</xdr:rowOff>
    </xdr:to>
    <xdr:graphicFrame macro="">
      <xdr:nvGraphicFramePr>
        <xdr:cNvPr id="7" name="Diagramm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6</xdr:col>
      <xdr:colOff>428624</xdr:colOff>
      <xdr:row>10</xdr:row>
      <xdr:rowOff>112230</xdr:rowOff>
    </xdr:from>
    <xdr:to>
      <xdr:col>13</xdr:col>
      <xdr:colOff>666750</xdr:colOff>
      <xdr:row>33</xdr:row>
      <xdr:rowOff>28575</xdr:rowOff>
    </xdr:to>
    <xdr:graphicFrame macro="">
      <xdr:nvGraphicFramePr>
        <xdr:cNvPr id="8" name="Diagramm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0.17218</cdr:x>
      <cdr:y>0</cdr:y>
    </cdr:from>
    <cdr:to>
      <cdr:x>0.82539</cdr:x>
      <cdr:y>0.17927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000340" y="0"/>
          <a:ext cx="3795043" cy="86216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prstTxWarp prst="textDeflateTop">
            <a:avLst/>
          </a:prstTxWarp>
          <a:spAutoFit/>
          <a:scene3d>
            <a:camera prst="perspectiveHeroicExtremeRightFacing"/>
            <a:lightRig rig="threePt" dir="t"/>
          </a:scene3d>
        </a:bodyPr>
        <a:lstStyle xmlns:a="http://schemas.openxmlformats.org/drawingml/2006/main"/>
        <a:p xmlns:a="http://schemas.openxmlformats.org/drawingml/2006/main">
          <a:pPr algn="ctr"/>
          <a:r>
            <a:rPr lang="fr-FR" sz="48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35000">
                    <a:schemeClr val="tx2">
                      <a:lumMod val="50000"/>
                    </a:schemeClr>
                  </a:gs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89655">
                    <a:schemeClr val="accent1">
                      <a:lumMod val="60000"/>
                      <a:lumOff val="40000"/>
                    </a:schemeClr>
                  </a:gs>
                  <a:gs pos="63000">
                    <a:schemeClr val="tx2">
                      <a:lumMod val="50000"/>
                    </a:schemeClr>
                  </a:gs>
                </a:gsLst>
                <a:lin ang="5400000"/>
              </a:gradFill>
              <a:effectLst>
                <a:glow rad="165100">
                  <a:schemeClr val="accent1">
                    <a:lumMod val="20000"/>
                    <a:lumOff val="80000"/>
                    <a:alpha val="69000"/>
                  </a:schemeClr>
                </a:glow>
                <a:innerShdw blurRad="25400" dist="38100" dir="7200000">
                  <a:schemeClr val="accent1">
                    <a:lumMod val="40000"/>
                    <a:lumOff val="60000"/>
                    <a:alpha val="25000"/>
                  </a:schemeClr>
                </a:innerShdw>
                <a:reflection blurRad="63500" stA="22000" endPos="85000" dist="25400" dir="5400000" sy="-100000" algn="bl" rotWithShape="0"/>
              </a:effectLst>
            </a:rPr>
            <a:t>Total France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G6" totalsRowShown="0">
  <tableColumns count="7">
    <tableColumn id="1" xr3:uid="{00000000-0010-0000-0000-000001000000}" name="Région EST" dataDxfId="15"/>
    <tableColumn id="2" xr3:uid="{00000000-0010-0000-0000-000002000000}" name="TRIM.1" dataDxfId="14"/>
    <tableColumn id="3" xr3:uid="{00000000-0010-0000-0000-000003000000}" name="TRIM.2" dataDxfId="13"/>
    <tableColumn id="4" xr3:uid="{00000000-0010-0000-0000-000004000000}" name="TRIM.3" dataDxfId="12"/>
    <tableColumn id="5" xr3:uid="{00000000-0010-0000-0000-000005000000}" name="TRIM.4" dataDxfId="11"/>
    <tableColumn id="6" xr3:uid="{00000000-0010-0000-0000-000006000000}" name="TOTAL 20" dataDxfId="10"/>
    <tableColumn id="7" xr3:uid="{00000000-0010-0000-0000-000007000000}" name="PREV. 2021" dataDxfId="9"/>
  </tableColumns>
  <tableStyleInfo name="Style de tableau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1:G6" totalsRowShown="0" headerRowDxfId="8" dataDxfId="7">
  <tableColumns count="7">
    <tableColumn id="1" xr3:uid="{00000000-0010-0000-0100-000001000000}" name="Région NORD" dataDxfId="6"/>
    <tableColumn id="2" xr3:uid="{00000000-0010-0000-0100-000002000000}" name="TRIM.1" dataDxfId="5"/>
    <tableColumn id="3" xr3:uid="{00000000-0010-0000-0100-000003000000}" name="TRIM.2" dataDxfId="4"/>
    <tableColumn id="4" xr3:uid="{00000000-0010-0000-0100-000004000000}" name="TRIM.3" dataDxfId="3"/>
    <tableColumn id="5" xr3:uid="{00000000-0010-0000-0100-000005000000}" name="TRIM.4" dataDxfId="2"/>
    <tableColumn id="6" xr3:uid="{00000000-0010-0000-0100-000006000000}" name="TOTAL 20" dataDxfId="1"/>
    <tableColumn id="7" xr3:uid="{00000000-0010-0000-0100-000007000000}" name="PREV. 2021" dataDxfId="0"/>
  </tableColumns>
  <tableStyleInfo name="Style de tableau 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1:T44"/>
  <sheetViews>
    <sheetView showGridLines="0" tabSelected="1" zoomScaleNormal="100" workbookViewId="0">
      <selection activeCell="O13" sqref="O13"/>
    </sheetView>
  </sheetViews>
  <sheetFormatPr baseColWidth="10" defaultColWidth="9" defaultRowHeight="12"/>
  <cols>
    <col min="1" max="1" width="13" bestFit="1" customWidth="1"/>
    <col min="2" max="5" width="8.125" customWidth="1"/>
    <col min="6" max="6" width="10.5" bestFit="1" customWidth="1"/>
    <col min="7" max="7" width="12.25" bestFit="1" customWidth="1"/>
  </cols>
  <sheetData>
    <row r="1" spans="1:20" ht="15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14</v>
      </c>
      <c r="G1" s="4" t="s">
        <v>15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>
      <c r="A2" s="4" t="s">
        <v>5</v>
      </c>
      <c r="B2" s="6">
        <v>71</v>
      </c>
      <c r="C2" s="6">
        <v>69</v>
      </c>
      <c r="D2" s="6">
        <v>77</v>
      </c>
      <c r="E2" s="6">
        <v>87</v>
      </c>
      <c r="F2" s="6">
        <f>SUM(International)</f>
        <v>304</v>
      </c>
      <c r="G2" s="7">
        <f>SUM(International)*(coeff)</f>
        <v>331.36</v>
      </c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" customHeight="1">
      <c r="A3" s="4" t="s">
        <v>6</v>
      </c>
      <c r="B3" s="6">
        <v>55</v>
      </c>
      <c r="C3" s="6">
        <v>57</v>
      </c>
      <c r="D3" s="6">
        <v>57</v>
      </c>
      <c r="E3" s="6">
        <v>59</v>
      </c>
      <c r="F3" s="6">
        <f>SUM(Course)</f>
        <v>228</v>
      </c>
      <c r="G3" s="7">
        <f>SUM(Course)*(coeff)</f>
        <v>248.52</v>
      </c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customHeight="1">
      <c r="A4" s="4" t="s">
        <v>7</v>
      </c>
      <c r="B4" s="6">
        <v>60</v>
      </c>
      <c r="C4" s="6">
        <v>65</v>
      </c>
      <c r="D4" s="6">
        <v>63</v>
      </c>
      <c r="E4" s="6">
        <v>65</v>
      </c>
      <c r="F4" s="6">
        <f>SUM(Messagerie)</f>
        <v>253</v>
      </c>
      <c r="G4" s="7">
        <f>SUM(Messagerie)*(coeff)</f>
        <v>275.77000000000004</v>
      </c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 customHeight="1">
      <c r="A5" s="4" t="s">
        <v>8</v>
      </c>
      <c r="B5" s="6">
        <v>43</v>
      </c>
      <c r="C5" s="6">
        <v>48</v>
      </c>
      <c r="D5" s="6">
        <v>49</v>
      </c>
      <c r="E5" s="6">
        <v>48</v>
      </c>
      <c r="F5" s="6">
        <f>SUM(Express)</f>
        <v>188</v>
      </c>
      <c r="G5" s="7">
        <f>SUM(Express)*(coeff)</f>
        <v>204.92000000000002</v>
      </c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1" customHeight="1">
      <c r="A6" s="5" t="s">
        <v>9</v>
      </c>
      <c r="B6" s="7">
        <f>SUM(TRIM.1)</f>
        <v>229</v>
      </c>
      <c r="C6" s="7">
        <f>SUM(TRIM.2)</f>
        <v>239</v>
      </c>
      <c r="D6" s="7">
        <f>SUM(TRIM.3)</f>
        <v>246</v>
      </c>
      <c r="E6" s="7">
        <f>SUM(TRIM.4)</f>
        <v>259</v>
      </c>
      <c r="F6" s="7">
        <f>SUM(Région_EST)</f>
        <v>973</v>
      </c>
      <c r="G6" s="8">
        <f>SUM(PREV._94)</f>
        <v>1060.5700000000002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">
      <c r="A7" s="3"/>
      <c r="B7" s="3"/>
      <c r="C7" s="3"/>
      <c r="D7" s="3"/>
      <c r="E7" s="3"/>
      <c r="F7" s="3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">
      <c r="A8" s="3"/>
      <c r="B8" s="3"/>
      <c r="C8" s="3"/>
      <c r="D8" s="3"/>
      <c r="E8" s="3"/>
      <c r="F8" s="3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">
      <c r="C9" s="3"/>
      <c r="D9" s="3"/>
      <c r="E9" s="3"/>
      <c r="F9" s="3"/>
      <c r="G9" s="3"/>
      <c r="H9" s="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</sheetData>
  <phoneticPr fontId="0" type="noConversion"/>
  <hyperlinks>
    <hyperlink ref="G6" location="'REGION EST'!B2:F5" display="'REGION EST'!B2:F5" xr:uid="{00000000-0004-0000-0000-000000000000}"/>
  </hyperlinks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T44"/>
  <sheetViews>
    <sheetView showGridLines="0" zoomScaleNormal="100" workbookViewId="0">
      <selection activeCell="K16" sqref="K16"/>
    </sheetView>
  </sheetViews>
  <sheetFormatPr baseColWidth="10" defaultColWidth="9" defaultRowHeight="12"/>
  <cols>
    <col min="1" max="1" width="16.875" bestFit="1" customWidth="1"/>
    <col min="2" max="5" width="8.125" customWidth="1"/>
    <col min="6" max="6" width="10.5" bestFit="1" customWidth="1"/>
    <col min="7" max="7" width="12.25" bestFit="1" customWidth="1"/>
  </cols>
  <sheetData>
    <row r="1" spans="1:20" ht="15.75" customHeight="1">
      <c r="A1" s="4" t="s">
        <v>10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14</v>
      </c>
      <c r="G1" s="4" t="s">
        <v>15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>
      <c r="A2" s="4" t="s">
        <v>5</v>
      </c>
      <c r="B2" s="6">
        <v>51</v>
      </c>
      <c r="C2" s="6">
        <v>49</v>
      </c>
      <c r="D2" s="6">
        <v>57</v>
      </c>
      <c r="E2" s="6">
        <v>67</v>
      </c>
      <c r="F2" s="6">
        <f>SUM(International)</f>
        <v>224</v>
      </c>
      <c r="G2" s="7">
        <f>SUM(International)*(coeff)</f>
        <v>239.68</v>
      </c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" customHeight="1">
      <c r="A3" s="4" t="s">
        <v>6</v>
      </c>
      <c r="B3" s="6">
        <v>35</v>
      </c>
      <c r="C3" s="6">
        <v>37</v>
      </c>
      <c r="D3" s="6">
        <v>37</v>
      </c>
      <c r="E3" s="6">
        <v>39</v>
      </c>
      <c r="F3" s="6">
        <f>SUM(Course)</f>
        <v>148</v>
      </c>
      <c r="G3" s="7">
        <f>SUM(Course)*(coeff)</f>
        <v>158.36000000000001</v>
      </c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customHeight="1">
      <c r="A4" s="4" t="s">
        <v>7</v>
      </c>
      <c r="B4" s="6">
        <v>40</v>
      </c>
      <c r="C4" s="6">
        <v>45</v>
      </c>
      <c r="D4" s="6">
        <v>43</v>
      </c>
      <c r="E4" s="6">
        <v>45</v>
      </c>
      <c r="F4" s="6">
        <f>SUM(Messagerie)</f>
        <v>173</v>
      </c>
      <c r="G4" s="7">
        <f>SUM(Messagerie)*(coeff)</f>
        <v>185.11</v>
      </c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 customHeight="1">
      <c r="A5" s="4" t="s">
        <v>8</v>
      </c>
      <c r="B5" s="6">
        <v>23</v>
      </c>
      <c r="C5" s="6">
        <v>28</v>
      </c>
      <c r="D5" s="6">
        <v>29</v>
      </c>
      <c r="E5" s="6">
        <v>28</v>
      </c>
      <c r="F5" s="6">
        <f>SUM(Express)</f>
        <v>108</v>
      </c>
      <c r="G5" s="7">
        <f>SUM(Express)*(coeff)</f>
        <v>115.56</v>
      </c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1" customHeight="1">
      <c r="A6" s="5" t="s">
        <v>9</v>
      </c>
      <c r="B6" s="7">
        <f>SUM(TRIM.1)</f>
        <v>149</v>
      </c>
      <c r="C6" s="7">
        <f>SUM(TRIM.2)</f>
        <v>159</v>
      </c>
      <c r="D6" s="7">
        <f>SUM(TRIM.3)</f>
        <v>166</v>
      </c>
      <c r="E6" s="7">
        <f>SUM(TRIM.4)</f>
        <v>179</v>
      </c>
      <c r="F6" s="7">
        <f>SUM(Région_NORD)</f>
        <v>653</v>
      </c>
      <c r="G6" s="8">
        <f>SUM(PREV._94)</f>
        <v>698.71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T44"/>
  <sheetViews>
    <sheetView showGridLines="0" topLeftCell="B1" zoomScaleNormal="100" workbookViewId="0">
      <selection activeCell="N23" sqref="N23"/>
    </sheetView>
  </sheetViews>
  <sheetFormatPr baseColWidth="10" defaultColWidth="9" defaultRowHeight="12"/>
  <cols>
    <col min="1" max="1" width="16.875" bestFit="1" customWidth="1"/>
    <col min="2" max="5" width="7.625" bestFit="1" customWidth="1"/>
    <col min="6" max="6" width="10.5" bestFit="1" customWidth="1"/>
    <col min="7" max="7" width="12.25" bestFit="1" customWidth="1"/>
  </cols>
  <sheetData>
    <row r="1" spans="1:20" ht="15.75" customHeight="1">
      <c r="A1" s="9" t="s">
        <v>11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14</v>
      </c>
      <c r="G1" s="11" t="s">
        <v>15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>
      <c r="A2" s="15" t="s">
        <v>5</v>
      </c>
      <c r="B2" s="16">
        <v>85</v>
      </c>
      <c r="C2" s="16">
        <v>98</v>
      </c>
      <c r="D2" s="16">
        <v>113</v>
      </c>
      <c r="E2" s="16">
        <v>134</v>
      </c>
      <c r="F2" s="16">
        <f>SUM(International)</f>
        <v>430</v>
      </c>
      <c r="G2" s="17">
        <f>SUM(International)*(coeff)</f>
        <v>481.6</v>
      </c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" customHeight="1">
      <c r="A3" s="12" t="s">
        <v>6</v>
      </c>
      <c r="B3" s="13">
        <v>71</v>
      </c>
      <c r="C3" s="13">
        <v>59</v>
      </c>
      <c r="D3" s="13">
        <v>45</v>
      </c>
      <c r="E3" s="13">
        <v>62</v>
      </c>
      <c r="F3" s="13">
        <f>SUM(Course)</f>
        <v>237</v>
      </c>
      <c r="G3" s="14">
        <f>SUM(Course)*(coeff)</f>
        <v>265.44</v>
      </c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customHeight="1">
      <c r="A4" s="15" t="s">
        <v>7</v>
      </c>
      <c r="B4" s="16">
        <v>80</v>
      </c>
      <c r="C4" s="16">
        <v>92</v>
      </c>
      <c r="D4" s="16">
        <v>78</v>
      </c>
      <c r="E4" s="16">
        <v>75</v>
      </c>
      <c r="F4" s="16">
        <f>SUM(Messagerie)</f>
        <v>325</v>
      </c>
      <c r="G4" s="17">
        <f>SUM(Messagerie)*(coeff)</f>
        <v>364.00000000000006</v>
      </c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 customHeight="1">
      <c r="A5" s="12" t="s">
        <v>8</v>
      </c>
      <c r="B5" s="13">
        <v>86</v>
      </c>
      <c r="C5" s="13">
        <v>96</v>
      </c>
      <c r="D5" s="13">
        <v>98</v>
      </c>
      <c r="E5" s="13">
        <v>100</v>
      </c>
      <c r="F5" s="13">
        <f>SUM(Express)</f>
        <v>380</v>
      </c>
      <c r="G5" s="14">
        <f>SUM(Express)*(coeff)</f>
        <v>425.6</v>
      </c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1" customHeight="1">
      <c r="A6" s="18" t="s">
        <v>9</v>
      </c>
      <c r="B6" s="19">
        <f>SUM(TRIM.1)</f>
        <v>322</v>
      </c>
      <c r="C6" s="19">
        <f>SUM(TRIM.2)</f>
        <v>345</v>
      </c>
      <c r="D6" s="19">
        <f>SUM(TRIM.3)</f>
        <v>334</v>
      </c>
      <c r="E6" s="19">
        <f>SUM(TRIM.4)</f>
        <v>371</v>
      </c>
      <c r="F6" s="19">
        <f>SUM(Région_OUEST)</f>
        <v>1372</v>
      </c>
      <c r="G6" s="20">
        <f>SUM(PREV._94)</f>
        <v>1536.6399999999999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M37"/>
  <sheetViews>
    <sheetView showGridLines="0" zoomScale="112" zoomScaleNormal="112" workbookViewId="0">
      <selection activeCell="O19" sqref="O19"/>
    </sheetView>
  </sheetViews>
  <sheetFormatPr baseColWidth="10" defaultColWidth="9" defaultRowHeight="12"/>
  <cols>
    <col min="1" max="1" width="16.875" bestFit="1" customWidth="1"/>
    <col min="2" max="5" width="7.625" bestFit="1" customWidth="1"/>
    <col min="6" max="6" width="10.5" bestFit="1" customWidth="1"/>
    <col min="7" max="7" width="12.25" bestFit="1" customWidth="1"/>
  </cols>
  <sheetData>
    <row r="1" spans="1:13" ht="15.75" customHeight="1">
      <c r="A1" s="9" t="s">
        <v>12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14</v>
      </c>
      <c r="G1" s="11" t="s">
        <v>15</v>
      </c>
      <c r="I1" s="1"/>
      <c r="J1" s="1"/>
      <c r="K1" s="1"/>
      <c r="L1" s="1"/>
      <c r="M1" s="1"/>
    </row>
    <row r="2" spans="1:13" ht="18" customHeight="1">
      <c r="A2" s="15" t="s">
        <v>5</v>
      </c>
      <c r="B2" s="16">
        <v>27</v>
      </c>
      <c r="C2" s="16">
        <v>24</v>
      </c>
      <c r="D2" s="16">
        <v>26</v>
      </c>
      <c r="E2" s="16">
        <v>29</v>
      </c>
      <c r="F2" s="16">
        <f>SUM(International)</f>
        <v>106</v>
      </c>
      <c r="G2" s="17">
        <f>SUM(International)*(coeff)</f>
        <v>116.60000000000001</v>
      </c>
      <c r="I2" s="2"/>
      <c r="J2" s="2"/>
      <c r="K2" s="1"/>
      <c r="L2" s="1"/>
      <c r="M2" s="1"/>
    </row>
    <row r="3" spans="1:13" ht="18" customHeight="1">
      <c r="A3" s="12" t="s">
        <v>6</v>
      </c>
      <c r="B3" s="13">
        <v>32</v>
      </c>
      <c r="C3" s="13">
        <v>32</v>
      </c>
      <c r="D3" s="13">
        <v>32</v>
      </c>
      <c r="E3" s="13">
        <v>33</v>
      </c>
      <c r="F3" s="13">
        <f>SUM(Course)</f>
        <v>129</v>
      </c>
      <c r="G3" s="14">
        <f>SUM(Course)*(coeff)</f>
        <v>141.9</v>
      </c>
      <c r="I3" s="2"/>
      <c r="J3" s="2"/>
      <c r="K3" s="1"/>
      <c r="L3" s="1"/>
      <c r="M3" s="1"/>
    </row>
    <row r="4" spans="1:13" ht="18" customHeight="1">
      <c r="A4" s="15" t="s">
        <v>7</v>
      </c>
      <c r="B4" s="16">
        <v>53</v>
      </c>
      <c r="C4" s="16">
        <v>55</v>
      </c>
      <c r="D4" s="16">
        <v>54</v>
      </c>
      <c r="E4" s="16">
        <v>56</v>
      </c>
      <c r="F4" s="16">
        <f>SUM(Messagerie)</f>
        <v>218</v>
      </c>
      <c r="G4" s="17">
        <f>SUM(Messagerie)*(coeff)</f>
        <v>239.8</v>
      </c>
      <c r="I4" s="2"/>
      <c r="J4" s="2"/>
      <c r="K4" s="1"/>
      <c r="L4" s="1"/>
      <c r="M4" s="1"/>
    </row>
    <row r="5" spans="1:13" ht="18" customHeight="1">
      <c r="A5" s="12" t="s">
        <v>8</v>
      </c>
      <c r="B5" s="13">
        <v>47</v>
      </c>
      <c r="C5" s="13">
        <v>49</v>
      </c>
      <c r="D5" s="13">
        <v>46</v>
      </c>
      <c r="E5" s="13">
        <v>43</v>
      </c>
      <c r="F5" s="13">
        <f>SUM(Express)</f>
        <v>185</v>
      </c>
      <c r="G5" s="14">
        <f>SUM(Express)*(coeff)</f>
        <v>203.50000000000003</v>
      </c>
      <c r="I5" s="2"/>
      <c r="J5" s="2"/>
      <c r="K5" s="1"/>
      <c r="L5" s="1"/>
      <c r="M5" s="1"/>
    </row>
    <row r="6" spans="1:13" ht="21" customHeight="1">
      <c r="A6" s="18" t="s">
        <v>9</v>
      </c>
      <c r="B6" s="19">
        <f>SUM(TRIM.1)</f>
        <v>159</v>
      </c>
      <c r="C6" s="19">
        <f>SUM(TRIM.2)</f>
        <v>160</v>
      </c>
      <c r="D6" s="19">
        <f>SUM(TRIM.3)</f>
        <v>158</v>
      </c>
      <c r="E6" s="19">
        <f>SUM(TRIM.4)</f>
        <v>161</v>
      </c>
      <c r="F6" s="19">
        <f>SUM(Région_SUD)</f>
        <v>638</v>
      </c>
      <c r="G6" s="20">
        <f>SUM(PREV._94)</f>
        <v>701.80000000000007</v>
      </c>
      <c r="I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T44"/>
  <sheetViews>
    <sheetView showGridLines="0" zoomScaleNormal="100" workbookViewId="0">
      <selection activeCell="O28" sqref="O27:O28"/>
    </sheetView>
  </sheetViews>
  <sheetFormatPr baseColWidth="10" defaultColWidth="9" defaultRowHeight="12"/>
  <cols>
    <col min="1" max="1" width="16.875" bestFit="1" customWidth="1"/>
    <col min="2" max="5" width="7.625" bestFit="1" customWidth="1"/>
    <col min="6" max="6" width="10.5" bestFit="1" customWidth="1"/>
    <col min="7" max="7" width="12.5" bestFit="1" customWidth="1"/>
    <col min="8" max="8" width="14.375" customWidth="1"/>
  </cols>
  <sheetData>
    <row r="1" spans="1:20" ht="15.75" customHeight="1">
      <c r="A1" s="9" t="s">
        <v>13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14</v>
      </c>
      <c r="G1" s="11" t="s">
        <v>15</v>
      </c>
      <c r="I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>
      <c r="A2" s="15" t="s">
        <v>5</v>
      </c>
      <c r="B2" s="16">
        <f>SUM('REGION EST:REGION SUD'!B2)</f>
        <v>234</v>
      </c>
      <c r="C2" s="16">
        <f>SUM('REGION EST:REGION SUD'!C2)</f>
        <v>240</v>
      </c>
      <c r="D2" s="16">
        <f>SUM('REGION EST:REGION SUD'!D2)</f>
        <v>273</v>
      </c>
      <c r="E2" s="16">
        <f>SUM('REGION EST:REGION SUD'!E2)</f>
        <v>317</v>
      </c>
      <c r="F2" s="16">
        <f>SUM(International)</f>
        <v>1064</v>
      </c>
      <c r="G2" s="17">
        <f>SUM('REGION EST:REGION SUD'!G2)</f>
        <v>1169.2399999999998</v>
      </c>
      <c r="I2" s="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" customHeight="1">
      <c r="A3" s="12" t="s">
        <v>6</v>
      </c>
      <c r="B3" s="13">
        <f>SUM('REGION EST:REGION SUD'!B3)</f>
        <v>193</v>
      </c>
      <c r="C3" s="13">
        <f>SUM('REGION EST:REGION SUD'!C3)</f>
        <v>185</v>
      </c>
      <c r="D3" s="13">
        <f>SUM('REGION EST:REGION SUD'!D3)</f>
        <v>171</v>
      </c>
      <c r="E3" s="13">
        <f>SUM('REGION EST:REGION SUD'!E3)</f>
        <v>193</v>
      </c>
      <c r="F3" s="13">
        <f>SUM(Course)</f>
        <v>742</v>
      </c>
      <c r="G3" s="14">
        <f>SUM('REGION EST:REGION SUD'!G3)</f>
        <v>814.21999999999991</v>
      </c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customHeight="1">
      <c r="A4" s="15" t="s">
        <v>7</v>
      </c>
      <c r="B4" s="16">
        <f>SUM('REGION EST:REGION SUD'!B4)</f>
        <v>233</v>
      </c>
      <c r="C4" s="16">
        <f>SUM('REGION EST:REGION SUD'!C4)</f>
        <v>257</v>
      </c>
      <c r="D4" s="16">
        <f>SUM('REGION EST:REGION SUD'!D4)</f>
        <v>238</v>
      </c>
      <c r="E4" s="16">
        <f>SUM('REGION EST:REGION SUD'!E4)</f>
        <v>241</v>
      </c>
      <c r="F4" s="16">
        <f>SUM(Messagerie)</f>
        <v>969</v>
      </c>
      <c r="G4" s="17">
        <f>SUM('REGION EST:REGION SUD'!G4)</f>
        <v>1064.68</v>
      </c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 customHeight="1">
      <c r="A5" s="12" t="s">
        <v>8</v>
      </c>
      <c r="B5" s="13">
        <f>SUM('REGION EST:REGION SUD'!B5)</f>
        <v>199</v>
      </c>
      <c r="C5" s="13">
        <f>SUM('REGION EST:REGION SUD'!C5)</f>
        <v>221</v>
      </c>
      <c r="D5" s="13">
        <f>SUM('REGION EST:REGION SUD'!D5)</f>
        <v>222</v>
      </c>
      <c r="E5" s="13">
        <f>SUM('REGION EST:REGION SUD'!E5)</f>
        <v>219</v>
      </c>
      <c r="F5" s="13">
        <f>SUM(Express)</f>
        <v>861</v>
      </c>
      <c r="G5" s="14">
        <f>SUM('REGION EST:REGION SUD'!G5)</f>
        <v>949.58</v>
      </c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1" customHeight="1">
      <c r="A6" s="18" t="s">
        <v>9</v>
      </c>
      <c r="B6" s="19">
        <f>SUM(TRIM.1)</f>
        <v>859</v>
      </c>
      <c r="C6" s="19">
        <f>SUM(TRIM.2)</f>
        <v>903</v>
      </c>
      <c r="D6" s="19">
        <f>SUM(TRIM.3)</f>
        <v>904</v>
      </c>
      <c r="E6" s="19">
        <f>SUM(TRIM.4)</f>
        <v>970</v>
      </c>
      <c r="F6" s="19">
        <f>SUM(FRANCE)</f>
        <v>3636</v>
      </c>
      <c r="G6" s="20">
        <f>SUM(G2:G5)</f>
        <v>3997.7199999999993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"/>
      <c r="C8" s="1"/>
      <c r="D8" s="1"/>
      <c r="E8" s="1"/>
      <c r="G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C9" s="1"/>
      <c r="D9" s="1"/>
      <c r="E9" s="1"/>
      <c r="G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4</vt:i4>
      </vt:variant>
      <vt:variant>
        <vt:lpstr>Plages nommées</vt:lpstr>
      </vt:variant>
      <vt:variant>
        <vt:i4>54</vt:i4>
      </vt:variant>
    </vt:vector>
  </HeadingPairs>
  <TitlesOfParts>
    <vt:vector size="63" baseType="lpstr">
      <vt:lpstr>REGION EST</vt:lpstr>
      <vt:lpstr>REGION NORD</vt:lpstr>
      <vt:lpstr>REGION OUEST</vt:lpstr>
      <vt:lpstr>REGION SUD</vt:lpstr>
      <vt:lpstr>TOTAL FRANCE</vt:lpstr>
      <vt:lpstr>Graphe France répartition</vt:lpstr>
      <vt:lpstr>Graphique en surface</vt:lpstr>
      <vt:lpstr>graphique de synthése</vt:lpstr>
      <vt:lpstr>graphique avec imags</vt:lpstr>
      <vt:lpstr>'REGION NORD'!Course</vt:lpstr>
      <vt:lpstr>'REGION OUEST'!Course</vt:lpstr>
      <vt:lpstr>'REGION SUD'!Course</vt:lpstr>
      <vt:lpstr>'TOTAL FRANCE'!Course</vt:lpstr>
      <vt:lpstr>Course</vt:lpstr>
      <vt:lpstr>'REGION NORD'!Express</vt:lpstr>
      <vt:lpstr>'REGION OUEST'!Express</vt:lpstr>
      <vt:lpstr>'REGION SUD'!Express</vt:lpstr>
      <vt:lpstr>'TOTAL FRANCE'!Express</vt:lpstr>
      <vt:lpstr>Express</vt:lpstr>
      <vt:lpstr>FRANCE</vt:lpstr>
      <vt:lpstr>'REGION NORD'!International</vt:lpstr>
      <vt:lpstr>'REGION OUEST'!International</vt:lpstr>
      <vt:lpstr>'REGION SUD'!International</vt:lpstr>
      <vt:lpstr>'TOTAL FRANCE'!International</vt:lpstr>
      <vt:lpstr>International</vt:lpstr>
      <vt:lpstr>'REGION NORD'!Messagerie</vt:lpstr>
      <vt:lpstr>'REGION OUEST'!Messagerie</vt:lpstr>
      <vt:lpstr>'REGION SUD'!Messagerie</vt:lpstr>
      <vt:lpstr>'TOTAL FRANCE'!Messagerie</vt:lpstr>
      <vt:lpstr>Messagerie</vt:lpstr>
      <vt:lpstr>'REGION NORD'!PREV._94</vt:lpstr>
      <vt:lpstr>'REGION OUEST'!PREV._94</vt:lpstr>
      <vt:lpstr>'REGION SUD'!PREV._94</vt:lpstr>
      <vt:lpstr>PREV._94</vt:lpstr>
      <vt:lpstr>Région_EST</vt:lpstr>
      <vt:lpstr>Région_NORD</vt:lpstr>
      <vt:lpstr>Région_OUEST</vt:lpstr>
      <vt:lpstr>Région_SUD</vt:lpstr>
      <vt:lpstr>'REGION NORD'!TOTAL_93</vt:lpstr>
      <vt:lpstr>'REGION OUEST'!TOTAL_93</vt:lpstr>
      <vt:lpstr>'REGION SUD'!TOTAL_93</vt:lpstr>
      <vt:lpstr>'TOTAL FRANCE'!TOTAL_93</vt:lpstr>
      <vt:lpstr>TOTAL_93</vt:lpstr>
      <vt:lpstr>'REGION NORD'!TRIM.1</vt:lpstr>
      <vt:lpstr>'REGION OUEST'!TRIM.1</vt:lpstr>
      <vt:lpstr>'REGION SUD'!TRIM.1</vt:lpstr>
      <vt:lpstr>'TOTAL FRANCE'!TRIM.1</vt:lpstr>
      <vt:lpstr>TRIM.1</vt:lpstr>
      <vt:lpstr>'REGION NORD'!TRIM.2</vt:lpstr>
      <vt:lpstr>'REGION OUEST'!TRIM.2</vt:lpstr>
      <vt:lpstr>'REGION SUD'!TRIM.2</vt:lpstr>
      <vt:lpstr>'TOTAL FRANCE'!TRIM.2</vt:lpstr>
      <vt:lpstr>TRIM.2</vt:lpstr>
      <vt:lpstr>'REGION NORD'!TRIM.3</vt:lpstr>
      <vt:lpstr>'REGION OUEST'!TRIM.3</vt:lpstr>
      <vt:lpstr>'REGION SUD'!TRIM.3</vt:lpstr>
      <vt:lpstr>'TOTAL FRANCE'!TRIM.3</vt:lpstr>
      <vt:lpstr>TRIM.3</vt:lpstr>
      <vt:lpstr>'REGION NORD'!TRIM.4</vt:lpstr>
      <vt:lpstr>'REGION OUEST'!TRIM.4</vt:lpstr>
      <vt:lpstr>'REGION SUD'!TRIM.4</vt:lpstr>
      <vt:lpstr>'TOTAL FRANCE'!TRIM.4</vt:lpstr>
      <vt:lpstr>TRIM.4</vt:lpstr>
    </vt:vector>
  </TitlesOfParts>
  <Company>IOS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graphique</dc:title>
  <dc:subject>exercice graphique</dc:subject>
  <dc:creator>IOS</dc:creator>
  <cp:lastModifiedBy>joel Green</cp:lastModifiedBy>
  <dcterms:created xsi:type="dcterms:W3CDTF">1998-06-10T14:10:00Z</dcterms:created>
  <dcterms:modified xsi:type="dcterms:W3CDTF">2021-04-11T16:53:55Z</dcterms:modified>
  <cp:category>Exercice stage graphiques</cp:category>
</cp:coreProperties>
</file>