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1D1302E3-36D6-41D0-8E22-BC5A2BD34A0E}" xr6:coauthVersionLast="46" xr6:coauthVersionMax="46" xr10:uidLastSave="{00000000-0000-0000-0000-000000000000}"/>
  <bookViews>
    <workbookView xWindow="75" yWindow="870" windowWidth="25125" windowHeight="14880" xr2:uid="{00000000-000D-0000-FFFF-FFFF00000000}"/>
  </bookViews>
  <sheets>
    <sheet name="données" sheetId="2" r:id="rId1"/>
    <sheet name="tableau croisé" sheetId="5" r:id="rId2"/>
    <sheet name="cube olap" sheetId="7" r:id="rId3"/>
  </sheets>
  <definedNames>
    <definedName name="_xlcn.WorksheetConnection_ventespardateetcatégorie2.xlsxVentes_de_produits_par_catégorie_et_par_date1" hidden="1">Ventes_de_produits_par_catégorie_et_par_date[]</definedName>
    <definedName name="DonnéesExternes_1" localSheetId="0" hidden="1">données!$A$1:$C$47</definedName>
  </definedNames>
  <calcPr calcId="191029"/>
  <pivotCaches>
    <pivotCache cacheId="99" r:id="rId4"/>
    <pivotCache cacheId="100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entes_de_produits_par_catégorie_et_par_date" name="Ventes_de_produits_par_catégorie_et_par_date" connection="WorksheetConnection_ventes par date et catégorie 2.xlsx!Ventes_de_produits_par_catégorie_et_par_date"/>
        </x15:modelTables>
        <x15:extLst>
          <ext xmlns:x16="http://schemas.microsoft.com/office/spreadsheetml/2014/11/main" uri="{9835A34E-60A6-4A7C-AAB8-D5F71C897F49}">
            <x16:modelTimeGroupings>
              <x16:modelTimeGrouping tableName="Ventes_de_produits_par_catégorie_et_par_date" columnName="Date de commande" columnId="Date de commande">
                <x16:calculatedTimeColumn columnName="Date de commande (année)" columnId="Date de commande (année)" contentType="years" isSelected="1"/>
                <x16:calculatedTimeColumn columnName="Date de commande (trimestre)" columnId="Date de commande (trimestre)" contentType="quarters" isSelected="1"/>
                <x16:calculatedTimeColumn columnName="Date de commande (index des mois)" columnId="Date de commande (index des mois)" contentType="monthsindex" isSelected="1"/>
                <x16:calculatedTimeColumn columnName="Date de commande (mois)" columnId="Date de commande (moi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7" l="1"/>
  <c r="O4" i="7"/>
  <c r="D4" i="7"/>
  <c r="B4" i="7"/>
  <c r="L4" i="7"/>
  <c r="I4" i="7"/>
  <c r="A18" i="7"/>
  <c r="J4" i="7"/>
  <c r="C4" i="7"/>
  <c r="A14" i="7"/>
  <c r="A9" i="7"/>
  <c r="F4" i="7"/>
  <c r="H4" i="7"/>
  <c r="A13" i="7"/>
  <c r="A10" i="7"/>
  <c r="A6" i="7"/>
  <c r="P4" i="7"/>
  <c r="A16" i="7"/>
  <c r="A17" i="7"/>
  <c r="A3" i="7"/>
  <c r="D9" i="7"/>
  <c r="N4" i="7"/>
  <c r="N9" i="7"/>
  <c r="I17" i="7"/>
  <c r="D17" i="7"/>
  <c r="K4" i="7"/>
  <c r="O6" i="7"/>
  <c r="N10" i="7"/>
  <c r="I12" i="7"/>
  <c r="D16" i="7"/>
  <c r="J6" i="7"/>
  <c r="D6" i="7"/>
  <c r="F13" i="7"/>
  <c r="H14" i="7"/>
  <c r="L16" i="7"/>
  <c r="F10" i="7"/>
  <c r="L9" i="7"/>
  <c r="N12" i="7"/>
  <c r="M4" i="7"/>
  <c r="M6" i="7" s="1"/>
  <c r="A11" i="7"/>
  <c r="I11" i="7"/>
  <c r="B17" i="7"/>
  <c r="C17" i="7"/>
  <c r="D13" i="7"/>
  <c r="B10" i="7"/>
  <c r="K12" i="7"/>
  <c r="E4" i="7"/>
  <c r="P13" i="7"/>
  <c r="M13" i="7"/>
  <c r="A7" i="7"/>
  <c r="K7" i="7" s="1"/>
  <c r="C9" i="7"/>
  <c r="O7" i="7"/>
  <c r="A15" i="7"/>
  <c r="P9" i="7"/>
  <c r="J11" i="7"/>
  <c r="I14" i="7"/>
  <c r="A8" i="7"/>
  <c r="J8" i="7" s="1"/>
  <c r="I6" i="7"/>
  <c r="L17" i="7"/>
  <c r="B13" i="7"/>
  <c r="D12" i="7"/>
  <c r="K18" i="7"/>
  <c r="F16" i="7"/>
  <c r="L7" i="7"/>
  <c r="N6" i="7"/>
  <c r="B12" i="7"/>
  <c r="E17" i="7"/>
  <c r="L6" i="7"/>
  <c r="E16" i="7"/>
  <c r="G4" i="7"/>
  <c r="A5" i="7"/>
  <c r="H16" i="7"/>
  <c r="M10" i="7"/>
  <c r="N7" i="7"/>
  <c r="C14" i="7"/>
  <c r="O18" i="7"/>
  <c r="G14" i="7"/>
  <c r="N18" i="7"/>
  <c r="J16" i="7"/>
  <c r="H8" i="7"/>
  <c r="M9" i="7"/>
  <c r="G13" i="7"/>
  <c r="K8" i="7"/>
  <c r="F5" i="7"/>
  <c r="E10" i="7"/>
  <c r="P7" i="7"/>
  <c r="P15" i="7"/>
  <c r="F7" i="7"/>
  <c r="B16" i="7"/>
  <c r="C10" i="7"/>
  <c r="P10" i="7"/>
  <c r="M11" i="7"/>
  <c r="J13" i="7"/>
  <c r="N16" i="7"/>
  <c r="B8" i="7"/>
  <c r="K16" i="7"/>
  <c r="J17" i="7"/>
  <c r="K6" i="7"/>
  <c r="E8" i="7"/>
  <c r="L11" i="7"/>
  <c r="J5" i="7"/>
  <c r="M18" i="7"/>
  <c r="E11" i="7"/>
  <c r="P6" i="7"/>
  <c r="I8" i="7"/>
  <c r="J18" i="7"/>
  <c r="D7" i="7"/>
  <c r="C13" i="7"/>
  <c r="I5" i="7"/>
  <c r="L13" i="7"/>
  <c r="I18" i="7"/>
  <c r="J10" i="7"/>
  <c r="O10" i="7"/>
  <c r="I7" i="7"/>
  <c r="G10" i="7"/>
  <c r="L18" i="7"/>
  <c r="H13" i="7"/>
  <c r="J12" i="7"/>
  <c r="F6" i="7"/>
  <c r="E12" i="7"/>
  <c r="G9" i="7"/>
  <c r="D14" i="7"/>
  <c r="E15" i="7"/>
  <c r="O11" i="7"/>
  <c r="K13" i="7"/>
  <c r="M12" i="7"/>
  <c r="I9" i="7"/>
  <c r="B15" i="7"/>
  <c r="C16" i="7"/>
  <c r="D8" i="7"/>
  <c r="C15" i="7"/>
  <c r="L12" i="7"/>
  <c r="P14" i="7"/>
  <c r="K9" i="7"/>
  <c r="N14" i="7"/>
  <c r="F8" i="7"/>
  <c r="O14" i="7"/>
  <c r="F15" i="7"/>
  <c r="C18" i="7"/>
  <c r="I13" i="7"/>
  <c r="J14" i="7"/>
  <c r="J9" i="7"/>
  <c r="N15" i="7"/>
  <c r="C12" i="7"/>
  <c r="H18" i="7"/>
  <c r="C5" i="7"/>
  <c r="B11" i="7"/>
  <c r="F14" i="7"/>
  <c r="F18" i="7"/>
  <c r="D10" i="7"/>
  <c r="H7" i="7"/>
  <c r="I15" i="7"/>
  <c r="F9" i="7"/>
  <c r="F11" i="7"/>
  <c r="E14" i="7"/>
  <c r="H11" i="7"/>
  <c r="H9" i="7"/>
  <c r="K17" i="7"/>
  <c r="E7" i="7"/>
  <c r="B9" i="7"/>
  <c r="C11" i="7"/>
  <c r="M16" i="7"/>
  <c r="G17" i="7"/>
  <c r="C7" i="7"/>
  <c r="N8" i="7"/>
  <c r="J7" i="7"/>
  <c r="P8" i="7"/>
  <c r="D11" i="7"/>
  <c r="P5" i="7"/>
  <c r="O8" i="7"/>
  <c r="L8" i="7"/>
  <c r="I16" i="7"/>
  <c r="M7" i="7"/>
  <c r="P12" i="7"/>
  <c r="O13" i="7"/>
  <c r="C6" i="7"/>
  <c r="F12" i="7"/>
  <c r="B14" i="7"/>
  <c r="H17" i="7"/>
  <c r="M5" i="7"/>
  <c r="O17" i="7"/>
  <c r="H10" i="7"/>
  <c r="N17" i="7"/>
  <c r="D5" i="7"/>
  <c r="M15" i="7"/>
  <c r="O15" i="7"/>
  <c r="N11" i="7"/>
  <c r="E6" i="7"/>
  <c r="L5" i="7"/>
  <c r="G15" i="7"/>
  <c r="D15" i="7"/>
  <c r="M14" i="7"/>
  <c r="O9" i="7"/>
  <c r="H12" i="7"/>
  <c r="M17" i="7"/>
  <c r="P16" i="7"/>
  <c r="B7" i="7"/>
  <c r="H5" i="7"/>
  <c r="B6" i="7"/>
  <c r="C8" i="7"/>
  <c r="N5" i="7"/>
  <c r="K14" i="7"/>
  <c r="G8" i="7"/>
  <c r="M8" i="7"/>
  <c r="E5" i="7"/>
  <c r="P17" i="7"/>
  <c r="H6" i="7"/>
  <c r="B5" i="7"/>
  <c r="K10" i="7"/>
  <c r="J15" i="7"/>
  <c r="D18" i="7"/>
  <c r="N13" i="7"/>
  <c r="O16" i="7"/>
  <c r="O12" i="7"/>
  <c r="L10" i="7"/>
  <c r="F17" i="7"/>
  <c r="E18" i="7"/>
  <c r="P18" i="7"/>
  <c r="G6" i="7"/>
  <c r="P11" i="7"/>
  <c r="K11" i="7"/>
  <c r="E13" i="7"/>
  <c r="E9" i="7"/>
  <c r="H15" i="7"/>
  <c r="K15" i="7"/>
  <c r="L15" i="7"/>
  <c r="G11" i="7"/>
  <c r="G7" i="7"/>
  <c r="G16" i="7"/>
  <c r="G18" i="7"/>
  <c r="G12" i="7"/>
  <c r="K5" i="7"/>
  <c r="O5" i="7"/>
  <c r="B18" i="7" l="1"/>
  <c r="G5" i="7"/>
  <c r="I10" i="7"/>
  <c r="L14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Requête - Ventes de produits par catégorie et par date" description="Connexion à la requête « Ventes de produits par catégorie et par date » dans le classeur." type="5" refreshedVersion="6" background="1" saveData="1">
    <dbPr connection="Provider=Microsoft.Mashup.OleDb.1;Data Source=$Workbook$;Location=&quot;Ventes de produits par catégorie et par date&quot;;Extended Properties=&quot;&quot;" command="SELECT * FROM [Ventes de produits par catégorie et par date]"/>
  </connection>
  <connection id="2" xr16:uid="{00000000-0015-0000-FFFF-FFFF0200000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3000000}" name="WorksheetConnection_ventes par date et catégorie 2.xlsx!Ventes_de_produits_par_catégorie_et_par_date" type="102" refreshedVersion="6" minRefreshableVersion="5">
    <extLst>
      <ext xmlns:x15="http://schemas.microsoft.com/office/spreadsheetml/2010/11/main" uri="{DE250136-89BD-433C-8126-D09CA5730AF9}">
        <x15:connection id="Ventes_de_produits_par_catégorie_et_par_date" usedByAddin="1">
          <x15:rangePr sourceName="_xlcn.WorksheetConnection_ventespardateetcatégorie2.xlsxVentes_de_produits_par_catégorie_et_par_date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1">
    <s v="ThisWorkbookDataModel"/>
    <s v="[Ventes_de_produits_par_catégorie_et_par_date].[Catégorie].[All]"/>
    <s v="[Ventes_de_produits_par_catégorie_et_par_date].[Catégorie].&amp;[Graines]"/>
    <s v="[Ventes_de_produits_par_catégorie_et_par_date].[Catégorie].&amp;[Confitures, Conserves]"/>
    <s v="[Ventes_de_produits_par_catégorie_et_par_date].[Catégorie].&amp;[Bonbons]"/>
    <s v="[Ventes_de_produits_par_catégorie_et_par_date].[Catégorie].&amp;[Boissons]"/>
    <s v="[Ventes_de_produits_par_catégorie_et_par_date].[Catégorie].&amp;[Viande en conserve]"/>
    <s v="[Ventes_de_produits_par_catégorie_et_par_date].[Catégorie].&amp;[Gâteaux et préparations pour gâteaux]"/>
    <s v="[Ventes_de_produits_par_catégorie_et_par_date].[Catégorie].&amp;[Soupes]"/>
    <s v="[Ventes_de_produits_par_catégorie_et_par_date].[Catégorie].&amp;[Fruits et légumes en conserve]"/>
    <s v="[Ventes_de_produits_par_catégorie_et_par_date].[Catégorie].&amp;[Sauces]"/>
    <s v="[Ventes_de_produits_par_catégorie_et_par_date].[Catégorie].&amp;[Produits laitiers]"/>
    <s v="[Ventes_de_produits_par_catégorie_et_par_date].[Date de commande (année)].[All]"/>
    <s v="[Ventes_de_produits_par_catégorie_et_par_date].[Catégorie].&amp;[Noix et fruits secs]"/>
    <s v="[Ventes_de_produits_par_catégorie_et_par_date].[Catégorie].&amp;[Huile]"/>
    <s v="[Ventes_de_produits_par_catégorie_et_par_date].[Catégorie].&amp;[Condiments]"/>
    <s v="[Ventes_de_produits_par_catégorie_et_par_date].[Catégorie].&amp;[Pâtes]"/>
    <s v="[Measures].[Somme de SommeDeQuantité]"/>
    <s v="[Ventes_de_produits_par_catégorie_et_par_date].[Date de commande (année)].&amp;[2019]"/>
    <s v="[Ventes_de_produits_par_catégorie_et_par_date].[Date de commande (trimestre)].&amp;[Trim1]"/>
    <s v="[Ventes_de_produits_par_catégorie_et_par_date].[Date de commande (mois)].&amp;[févr]"/>
    <s v="[Ventes_de_produits_par_catégorie_et_par_date].[Date de commande (mois)].&amp;[janv]"/>
    <s v="[Ventes_de_produits_par_catégorie_et_par_date].[Date de commande].&amp;[2019-01-30T00:00:00]"/>
    <s v="[Ventes_de_produits_par_catégorie_et_par_date].[Date de commande].&amp;[2019-01-22T00:00:00]"/>
    <s v="[Ventes_de_produits_par_catégorie_et_par_date].[Date de commande (trimestre)].&amp;[Trim2]"/>
    <s v="[Ventes_de_produits_par_catégorie_et_par_date].[Date de commande (mois)].&amp;[juin]"/>
    <s v="[Ventes_de_produits_par_catégorie_et_par_date].[Date de commande].&amp;[2019-01-15T00:00:00]"/>
    <s v="[Ventes_de_produits_par_catégorie_et_par_date].[Date de commande].&amp;[2019-01-20T00:00:00]"/>
    <s v="[Ventes_de_produits_par_catégorie_et_par_date].[Date de commande (mois)].&amp;[mai]"/>
    <s v="[Ventes_de_produits_par_catégorie_et_par_date].[Date de commande (mois)].&amp;[avr]"/>
    <s v="[Ventes_de_produits_par_catégorie_et_par_date].[Date de commande (mois)].&amp;[mars]"/>
  </metadataStrings>
  <mdxMetadata count="240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7"/>
      </t>
    </mdx>
    <mdx n="0" f="v">
      <t c="3" fi="0">
        <n x="17"/>
        <n x="12"/>
        <n x="6"/>
      </t>
    </mdx>
    <mdx n="0" f="v">
      <t c="3" fi="0">
        <n x="17"/>
        <n x="12"/>
        <n x="9"/>
      </t>
    </mdx>
    <mdx n="0" f="v">
      <t c="3" fi="0">
        <n x="17"/>
        <n x="12"/>
        <n x="3"/>
      </t>
    </mdx>
    <mdx n="0" f="v">
      <t c="3" fi="0">
        <n x="17"/>
        <n x="12"/>
        <n x="15"/>
      </t>
    </mdx>
    <mdx n="0" f="v">
      <t c="3" fi="0">
        <n x="17"/>
        <n x="12"/>
        <n x="16"/>
      </t>
    </mdx>
    <mdx n="0" f="v">
      <t c="3" fi="0">
        <n x="17"/>
        <n x="12"/>
        <n x="4"/>
      </t>
    </mdx>
    <mdx n="0" f="v">
      <t c="3" fi="0">
        <n x="17"/>
        <n x="12"/>
        <n x="8"/>
      </t>
    </mdx>
    <mdx n="0" f="v">
      <t c="3" fi="0">
        <n x="17"/>
        <n x="12"/>
        <n x="10"/>
      </t>
    </mdx>
    <mdx n="0" f="v">
      <t c="3" fi="0">
        <n x="17"/>
        <n x="12"/>
        <n x="7"/>
      </t>
    </mdx>
    <mdx n="0" f="v">
      <t c="3" fi="0">
        <n x="17"/>
        <n x="12"/>
        <n x="13"/>
      </t>
    </mdx>
    <mdx n="0" f="v">
      <t c="3" fi="0">
        <n x="17"/>
        <n x="12"/>
        <n x="14"/>
      </t>
    </mdx>
    <mdx n="0" f="v">
      <t c="3" fi="0">
        <n x="17"/>
        <n x="12"/>
        <n x="5"/>
      </t>
    </mdx>
    <mdx n="0" f="v">
      <t c="3" fi="0">
        <n x="17"/>
        <n x="12"/>
        <n x="11"/>
      </t>
    </mdx>
    <mdx n="0" f="v">
      <t c="3" fi="0">
        <n x="17"/>
        <n x="12"/>
        <n x="2"/>
      </t>
    </mdx>
    <mdx n="0" f="v">
      <t c="3" fi="0">
        <n x="17"/>
        <n x="12"/>
        <n x="1"/>
      </t>
    </mdx>
    <mdx n="0" f="m">
      <t c="3">
        <n x="18"/>
        <n x="19"/>
        <n x="20"/>
      </t>
    </mdx>
    <mdx n="0" f="m">
      <t c="4">
        <n x="18"/>
        <n x="19"/>
        <n x="21"/>
        <n x="22"/>
      </t>
    </mdx>
    <mdx n="0" f="m">
      <t c="4">
        <n x="18"/>
        <n x="19"/>
        <n x="21"/>
        <n x="23"/>
      </t>
    </mdx>
    <mdx n="0" f="m">
      <t c="3">
        <n x="18"/>
        <n x="24"/>
        <n x="25"/>
      </t>
    </mdx>
    <mdx n="0" f="m">
      <t c="4">
        <n x="18"/>
        <n x="19"/>
        <n x="21"/>
        <n x="26"/>
      </t>
    </mdx>
    <mdx n="0" f="m">
      <t c="4">
        <n x="18"/>
        <n x="19"/>
        <n x="21"/>
        <n x="27"/>
      </t>
    </mdx>
    <mdx n="0" f="m">
      <t c="3">
        <n x="18"/>
        <n x="24"/>
        <n x="28"/>
      </t>
    </mdx>
    <mdx n="0" f="m">
      <t c="3">
        <n x="18"/>
        <n x="19"/>
        <n x="21"/>
      </t>
    </mdx>
    <mdx n="0" f="m">
      <t c="1">
        <n x="18"/>
      </t>
    </mdx>
    <mdx n="0" f="m">
      <t c="3">
        <n x="18"/>
        <n x="24"/>
        <n x="29"/>
      </t>
    </mdx>
    <mdx n="0" f="m">
      <t c="2">
        <n x="18"/>
        <n x="24"/>
      </t>
    </mdx>
    <mdx n="0" f="m">
      <t c="2">
        <n x="18"/>
        <n x="19"/>
      </t>
    </mdx>
    <mdx n="0" f="m">
      <t c="3">
        <n x="18"/>
        <n x="19"/>
        <n x="30"/>
      </t>
    </mdx>
    <mdx n="0" f="v">
      <t c="5">
        <n x="17"/>
        <n x="18"/>
        <n x="24"/>
        <n x="25"/>
        <n x="16"/>
      </t>
    </mdx>
    <mdx n="0" f="v">
      <t c="5" fi="0">
        <n x="17"/>
        <n x="18"/>
        <n x="24"/>
        <n x="25"/>
        <n x="4"/>
      </t>
    </mdx>
    <mdx n="0" f="v">
      <t c="5" fi="0">
        <n x="17"/>
        <n x="18"/>
        <n x="19"/>
        <n x="20"/>
        <n x="8"/>
      </t>
    </mdx>
    <mdx n="0" f="v">
      <t c="5">
        <n x="17"/>
        <n x="18"/>
        <n x="19"/>
        <n x="20"/>
        <n x="9"/>
      </t>
    </mdx>
    <mdx n="0" f="v">
      <t c="6">
        <n x="17"/>
        <n x="18"/>
        <n x="19"/>
        <n x="21"/>
        <n x="22"/>
        <n x="10"/>
      </t>
    </mdx>
    <mdx n="0" f="v">
      <t c="6">
        <n x="17"/>
        <n x="18"/>
        <n x="19"/>
        <n x="21"/>
        <n x="22"/>
        <n x="3"/>
      </t>
    </mdx>
    <mdx n="0" f="v">
      <t c="6">
        <n x="17"/>
        <n x="18"/>
        <n x="19"/>
        <n x="21"/>
        <n x="23"/>
        <n x="11"/>
      </t>
    </mdx>
    <mdx n="0" f="v">
      <t c="6">
        <n x="17"/>
        <n x="18"/>
        <n x="19"/>
        <n x="21"/>
        <n x="23"/>
        <n x="15"/>
      </t>
    </mdx>
    <mdx n="0" f="v">
      <t c="6">
        <n x="17"/>
        <n x="18"/>
        <n x="19"/>
        <n x="21"/>
        <n x="27"/>
        <n x="16"/>
      </t>
    </mdx>
    <mdx n="0" f="v">
      <t c="6">
        <n x="17"/>
        <n x="18"/>
        <n x="19"/>
        <n x="21"/>
        <n x="27"/>
        <n x="4"/>
      </t>
    </mdx>
    <mdx n="0" f="v">
      <t c="6" fi="0">
        <n x="17"/>
        <n x="18"/>
        <n x="19"/>
        <n x="21"/>
        <n x="26"/>
        <n x="13"/>
      </t>
    </mdx>
    <mdx n="0" f="v">
      <t c="6" fi="0">
        <n x="17"/>
        <n x="18"/>
        <n x="19"/>
        <n x="21"/>
        <n x="26"/>
        <n x="5"/>
      </t>
    </mdx>
    <mdx n="0" f="v">
      <t c="5">
        <n x="17"/>
        <n x="18"/>
        <n x="19"/>
        <n x="21"/>
        <n x="14"/>
      </t>
    </mdx>
    <mdx n="0" f="v">
      <t c="6">
        <n x="17"/>
        <n x="18"/>
        <n x="19"/>
        <n x="21"/>
        <n x="22"/>
        <n x="5"/>
      </t>
    </mdx>
    <mdx n="0" f="v">
      <t c="5">
        <n x="17"/>
        <n x="18"/>
        <n x="19"/>
        <n x="21"/>
        <n x="9"/>
      </t>
    </mdx>
    <mdx n="0" f="v">
      <t c="5" fi="0">
        <n x="17"/>
        <n x="18"/>
        <n x="24"/>
        <n x="25"/>
        <n x="13"/>
      </t>
    </mdx>
    <mdx n="0" f="v">
      <t c="5" fi="0">
        <n x="17"/>
        <n x="18"/>
        <n x="24"/>
        <n x="25"/>
        <n x="5"/>
      </t>
    </mdx>
    <mdx n="0" f="v">
      <t c="5">
        <n x="17"/>
        <n x="18"/>
        <n x="24"/>
        <n x="28"/>
        <n x="14"/>
      </t>
    </mdx>
    <mdx n="0" f="v">
      <t c="5">
        <n x="17"/>
        <n x="18"/>
        <n x="19"/>
        <n x="20"/>
        <n x="10"/>
      </t>
    </mdx>
    <mdx n="0" f="v">
      <t c="5">
        <n x="17"/>
        <n x="18"/>
        <n x="19"/>
        <n x="20"/>
        <n x="3"/>
      </t>
    </mdx>
    <mdx n="0" f="v">
      <t c="6">
        <n x="17"/>
        <n x="18"/>
        <n x="19"/>
        <n x="21"/>
        <n x="22"/>
        <n x="11"/>
      </t>
    </mdx>
    <mdx n="0" f="v">
      <t c="6">
        <n x="17"/>
        <n x="18"/>
        <n x="19"/>
        <n x="21"/>
        <n x="22"/>
        <n x="15"/>
      </t>
    </mdx>
    <mdx n="0" f="v">
      <t c="6">
        <n x="17"/>
        <n x="18"/>
        <n x="19"/>
        <n x="21"/>
        <n x="23"/>
        <n x="16"/>
      </t>
    </mdx>
    <mdx n="0" f="v">
      <t c="6">
        <n x="17"/>
        <n x="18"/>
        <n x="19"/>
        <n x="21"/>
        <n x="23"/>
        <n x="4"/>
      </t>
    </mdx>
    <mdx n="0" f="v">
      <t c="6" fi="0">
        <n x="17"/>
        <n x="18"/>
        <n x="19"/>
        <n x="21"/>
        <n x="27"/>
        <n x="13"/>
      </t>
    </mdx>
    <mdx n="0" f="v">
      <t c="6">
        <n x="17"/>
        <n x="18"/>
        <n x="19"/>
        <n x="21"/>
        <n x="27"/>
        <n x="5"/>
      </t>
    </mdx>
    <mdx n="0" f="v">
      <t c="6">
        <n x="17"/>
        <n x="18"/>
        <n x="19"/>
        <n x="21"/>
        <n x="26"/>
        <n x="14"/>
      </t>
    </mdx>
    <mdx n="0" f="v">
      <t c="5" fi="0">
        <n x="17"/>
        <n x="18"/>
        <n x="19"/>
        <n x="21"/>
        <n x="1"/>
      </t>
    </mdx>
    <mdx n="0" f="v">
      <t c="5">
        <n x="17"/>
        <n x="18"/>
        <n x="19"/>
        <n x="21"/>
        <n x="2"/>
      </t>
    </mdx>
    <mdx n="0" f="v">
      <t c="3" fi="0">
        <n x="17"/>
        <n x="18"/>
        <n x="8"/>
      </t>
    </mdx>
    <mdx n="0" f="v">
      <t c="3" fi="0">
        <n x="17"/>
        <n x="18"/>
        <n x="9"/>
      </t>
    </mdx>
    <mdx n="0" f="v">
      <t c="6">
        <n x="17"/>
        <n x="18"/>
        <n x="19"/>
        <n x="21"/>
        <n x="22"/>
        <n x="13"/>
      </t>
    </mdx>
    <mdx n="0" f="v">
      <t c="6">
        <n x="17"/>
        <n x="18"/>
        <n x="19"/>
        <n x="21"/>
        <n x="26"/>
        <n x="6"/>
      </t>
    </mdx>
    <mdx n="0" f="v">
      <t c="3" fi="0">
        <n x="17"/>
        <n x="18"/>
        <n x="11"/>
      </t>
    </mdx>
    <mdx n="0" f="v">
      <t c="5">
        <n x="17"/>
        <n x="18"/>
        <n x="24"/>
        <n x="25"/>
        <n x="14"/>
      </t>
    </mdx>
    <mdx n="0" f="v">
      <t c="5" fi="0">
        <n x="17"/>
        <n x="18"/>
        <n x="24"/>
        <n x="28"/>
        <n x="1"/>
      </t>
    </mdx>
    <mdx n="0" f="v">
      <t c="5">
        <n x="17"/>
        <n x="18"/>
        <n x="24"/>
        <n x="28"/>
        <n x="2"/>
      </t>
    </mdx>
    <mdx n="0" f="v">
      <t c="5" fi="0">
        <n x="17"/>
        <n x="18"/>
        <n x="24"/>
        <n x="29"/>
        <n x="6"/>
      </t>
    </mdx>
    <mdx n="0" f="v">
      <t c="5" fi="0">
        <n x="17"/>
        <n x="18"/>
        <n x="24"/>
        <n x="29"/>
        <n x="7"/>
      </t>
    </mdx>
    <mdx n="0" f="v">
      <t c="5">
        <n x="17"/>
        <n x="18"/>
        <n x="19"/>
        <n x="20"/>
        <n x="11"/>
      </t>
    </mdx>
    <mdx n="0" f="v">
      <t c="5">
        <n x="17"/>
        <n x="18"/>
        <n x="19"/>
        <n x="20"/>
        <n x="15"/>
      </t>
    </mdx>
    <mdx n="0" f="v">
      <t c="6">
        <n x="17"/>
        <n x="18"/>
        <n x="19"/>
        <n x="21"/>
        <n x="22"/>
        <n x="16"/>
      </t>
    </mdx>
    <mdx n="0" f="v">
      <t c="6">
        <n x="17"/>
        <n x="18"/>
        <n x="19"/>
        <n x="21"/>
        <n x="22"/>
        <n x="4"/>
      </t>
    </mdx>
    <mdx n="0" f="v">
      <t c="6">
        <n x="17"/>
        <n x="18"/>
        <n x="19"/>
        <n x="21"/>
        <n x="23"/>
        <n x="13"/>
      </t>
    </mdx>
    <mdx n="0" f="v">
      <t c="6" fi="0">
        <n x="17"/>
        <n x="18"/>
        <n x="19"/>
        <n x="21"/>
        <n x="23"/>
        <n x="5"/>
      </t>
    </mdx>
    <mdx n="0" f="v">
      <t c="6">
        <n x="17"/>
        <n x="18"/>
        <n x="19"/>
        <n x="21"/>
        <n x="27"/>
        <n x="14"/>
      </t>
    </mdx>
    <mdx n="0" f="v">
      <t c="6" fi="0">
        <n x="17"/>
        <n x="18"/>
        <n x="19"/>
        <n x="21"/>
        <n x="26"/>
        <n x="1"/>
      </t>
    </mdx>
    <mdx n="0" f="v">
      <t c="6">
        <n x="17"/>
        <n x="18"/>
        <n x="19"/>
        <n x="21"/>
        <n x="26"/>
        <n x="2"/>
      </t>
    </mdx>
    <mdx n="0" f="v">
      <t c="5">
        <n x="17"/>
        <n x="18"/>
        <n x="19"/>
        <n x="21"/>
        <n x="6"/>
      </t>
    </mdx>
    <mdx n="0" f="v">
      <t c="5" fi="0">
        <n x="17"/>
        <n x="18"/>
        <n x="19"/>
        <n x="21"/>
        <n x="7"/>
      </t>
    </mdx>
    <mdx n="0" f="v">
      <t c="3" fi="0">
        <n x="17"/>
        <n x="18"/>
        <n x="10"/>
      </t>
    </mdx>
    <mdx n="0" f="v">
      <t c="3" fi="0">
        <n x="17"/>
        <n x="18"/>
        <n x="3"/>
      </t>
    </mdx>
    <mdx n="0" f="v">
      <t c="5" fi="0">
        <n x="17"/>
        <n x="18"/>
        <n x="24"/>
        <n x="25"/>
        <n x="1"/>
      </t>
    </mdx>
    <mdx n="0" f="v">
      <t c="5">
        <n x="17"/>
        <n x="18"/>
        <n x="24"/>
        <n x="25"/>
        <n x="2"/>
      </t>
    </mdx>
    <mdx n="0" f="v">
      <t c="5" fi="0">
        <n x="17"/>
        <n x="18"/>
        <n x="24"/>
        <n x="28"/>
        <n x="6"/>
      </t>
    </mdx>
    <mdx n="0" f="v">
      <t c="5">
        <n x="17"/>
        <n x="18"/>
        <n x="24"/>
        <n x="28"/>
        <n x="7"/>
      </t>
    </mdx>
    <mdx n="0" f="v">
      <t c="5" fi="0">
        <n x="17"/>
        <n x="18"/>
        <n x="24"/>
        <n x="29"/>
        <n x="8"/>
      </t>
    </mdx>
    <mdx n="0" f="v">
      <t c="5">
        <n x="17"/>
        <n x="18"/>
        <n x="24"/>
        <n x="29"/>
        <n x="9"/>
      </t>
    </mdx>
    <mdx n="0" f="v">
      <t c="4" fi="0">
        <n x="17"/>
        <n x="18"/>
        <n x="24"/>
        <n x="10"/>
      </t>
    </mdx>
    <mdx n="0" f="v">
      <t c="4" fi="0">
        <n x="17"/>
        <n x="18"/>
        <n x="24"/>
        <n x="3"/>
      </t>
    </mdx>
    <mdx n="0" f="v">
      <t c="5" fi="0">
        <n x="17"/>
        <n x="18"/>
        <n x="19"/>
        <n x="20"/>
        <n x="4"/>
      </t>
    </mdx>
    <mdx n="0" f="v">
      <t c="6">
        <n x="17"/>
        <n x="18"/>
        <n x="19"/>
        <n x="21"/>
        <n x="23"/>
        <n x="14"/>
      </t>
    </mdx>
    <mdx n="0" f="v">
      <t c="5">
        <n x="17"/>
        <n x="18"/>
        <n x="19"/>
        <n x="21"/>
        <n x="8"/>
      </t>
    </mdx>
    <mdx n="0" f="v">
      <t c="6" fi="0">
        <n x="17"/>
        <n x="18"/>
        <n x="19"/>
        <n x="21"/>
        <n x="27"/>
        <n x="1"/>
      </t>
    </mdx>
    <mdx n="0" f="v">
      <t c="4">
        <n x="17"/>
        <n x="18"/>
        <n x="19"/>
        <n x="14"/>
      </t>
    </mdx>
    <mdx n="0" f="v">
      <t c="6">
        <n x="17"/>
        <n x="18"/>
        <n x="19"/>
        <n x="21"/>
        <n x="26"/>
        <n x="4"/>
      </t>
    </mdx>
    <mdx n="0" f="v">
      <t c="6">
        <n x="17"/>
        <n x="18"/>
        <n x="19"/>
        <n x="21"/>
        <n x="27"/>
        <n x="11"/>
      </t>
    </mdx>
    <mdx n="0" f="v">
      <t c="6">
        <n x="17"/>
        <n x="18"/>
        <n x="19"/>
        <n x="21"/>
        <n x="22"/>
        <n x="9"/>
      </t>
    </mdx>
    <mdx n="0" f="v">
      <t c="5" fi="0">
        <n x="17"/>
        <n x="18"/>
        <n x="19"/>
        <n x="20"/>
        <n x="7"/>
      </t>
    </mdx>
    <mdx n="0" f="v">
      <t c="5">
        <n x="17"/>
        <n x="18"/>
        <n x="19"/>
        <n x="20"/>
        <n x="6"/>
      </t>
    </mdx>
    <mdx n="0" f="v">
      <t c="5">
        <n x="17"/>
        <n x="18"/>
        <n x="19"/>
        <n x="30"/>
        <n x="2"/>
      </t>
    </mdx>
    <mdx n="0" f="v">
      <t c="5" fi="0">
        <n x="17"/>
        <n x="18"/>
        <n x="19"/>
        <n x="30"/>
        <n x="1"/>
      </t>
    </mdx>
    <mdx n="0" f="v">
      <t c="4" fi="0">
        <n x="17"/>
        <n x="18"/>
        <n x="24"/>
        <n x="14"/>
      </t>
    </mdx>
    <mdx n="0" f="v">
      <t c="5" fi="0">
        <n x="17"/>
        <n x="18"/>
        <n x="24"/>
        <n x="29"/>
        <n x="5"/>
      </t>
    </mdx>
    <mdx n="0" f="v">
      <t c="5">
        <n x="17"/>
        <n x="18"/>
        <n x="24"/>
        <n x="29"/>
        <n x="13"/>
      </t>
    </mdx>
    <mdx n="0" f="v">
      <t c="5">
        <n x="17"/>
        <n x="18"/>
        <n x="24"/>
        <n x="28"/>
        <n x="4"/>
      </t>
    </mdx>
    <mdx n="0" f="v">
      <t c="5">
        <n x="17"/>
        <n x="18"/>
        <n x="24"/>
        <n x="28"/>
        <n x="16"/>
      </t>
    </mdx>
    <mdx n="0" f="v">
      <t c="5" fi="0">
        <n x="17"/>
        <n x="18"/>
        <n x="24"/>
        <n x="25"/>
        <n x="15"/>
      </t>
    </mdx>
    <mdx n="0" f="v">
      <t c="5">
        <n x="17"/>
        <n x="18"/>
        <n x="24"/>
        <n x="25"/>
        <n x="11"/>
      </t>
    </mdx>
    <mdx n="0" f="v">
      <t c="4" fi="0">
        <n x="17"/>
        <n x="18"/>
        <n x="19"/>
        <n x="3"/>
      </t>
    </mdx>
    <mdx n="0" f="v">
      <t c="6">
        <n x="17"/>
        <n x="18"/>
        <n x="19"/>
        <n x="21"/>
        <n x="27"/>
        <n x="2"/>
      </t>
    </mdx>
    <mdx n="0" f="v">
      <t c="5">
        <n x="17"/>
        <n x="18"/>
        <n x="19"/>
        <n x="20"/>
        <n x="16"/>
      </t>
    </mdx>
    <mdx n="0" f="v">
      <t c="3" fi="0">
        <n x="17"/>
        <n x="18"/>
        <n x="2"/>
      </t>
    </mdx>
    <mdx n="0" f="v">
      <t c="3" fi="0">
        <n x="17"/>
        <n x="18"/>
        <n x="1"/>
      </t>
    </mdx>
    <mdx n="0" f="v">
      <t c="5" fi="0">
        <n x="17"/>
        <n x="18"/>
        <n x="19"/>
        <n x="21"/>
        <n x="5"/>
      </t>
    </mdx>
    <mdx n="0" f="v">
      <t c="5" fi="0">
        <n x="17"/>
        <n x="18"/>
        <n x="19"/>
        <n x="21"/>
        <n x="13"/>
      </t>
    </mdx>
    <mdx n="0" f="v">
      <t c="6">
        <n x="17"/>
        <n x="18"/>
        <n x="19"/>
        <n x="21"/>
        <n x="26"/>
        <n x="16"/>
      </t>
    </mdx>
    <mdx n="0" f="v">
      <t c="6">
        <n x="17"/>
        <n x="18"/>
        <n x="19"/>
        <n x="21"/>
        <n x="27"/>
        <n x="15"/>
      </t>
    </mdx>
    <mdx n="0" f="v">
      <t c="6">
        <n x="17"/>
        <n x="18"/>
        <n x="19"/>
        <n x="21"/>
        <n x="23"/>
        <n x="3"/>
      </t>
    </mdx>
    <mdx n="0" f="v">
      <t c="6">
        <n x="17"/>
        <n x="18"/>
        <n x="19"/>
        <n x="21"/>
        <n x="23"/>
        <n x="10"/>
      </t>
    </mdx>
    <mdx n="0" f="v">
      <t c="6">
        <n x="17"/>
        <n x="18"/>
        <n x="19"/>
        <n x="21"/>
        <n x="22"/>
        <n x="8"/>
      </t>
    </mdx>
    <mdx n="0" f="v">
      <t c="3" fi="0">
        <n x="17"/>
        <n x="18"/>
        <n x="14"/>
      </t>
    </mdx>
    <mdx n="0" f="v">
      <t c="4" fi="0">
        <n x="17"/>
        <n x="18"/>
        <n x="19"/>
        <n x="5"/>
      </t>
    </mdx>
    <mdx n="0" f="v">
      <t c="4" fi="0">
        <n x="17"/>
        <n x="18"/>
        <n x="19"/>
        <n x="13"/>
      </t>
    </mdx>
    <mdx n="0" f="v">
      <t c="5">
        <n x="17"/>
        <n x="18"/>
        <n x="19"/>
        <n x="21"/>
        <n x="4"/>
      </t>
    </mdx>
    <mdx n="0" f="v">
      <t c="5">
        <n x="17"/>
        <n x="18"/>
        <n x="19"/>
        <n x="21"/>
        <n x="16"/>
      </t>
    </mdx>
    <mdx n="0" f="v">
      <t c="6">
        <n x="17"/>
        <n x="18"/>
        <n x="19"/>
        <n x="21"/>
        <n x="26"/>
        <n x="15"/>
      </t>
    </mdx>
    <mdx n="0" f="v">
      <t c="6">
        <n x="17"/>
        <n x="18"/>
        <n x="19"/>
        <n x="21"/>
        <n x="26"/>
        <n x="11"/>
      </t>
    </mdx>
    <mdx n="0" f="v">
      <t c="6">
        <n x="17"/>
        <n x="18"/>
        <n x="19"/>
        <n x="21"/>
        <n x="27"/>
        <n x="3"/>
      </t>
    </mdx>
    <mdx n="0" f="v">
      <t c="6">
        <n x="17"/>
        <n x="18"/>
        <n x="19"/>
        <n x="21"/>
        <n x="27"/>
        <n x="10"/>
      </t>
    </mdx>
    <mdx n="0" f="v">
      <t c="6">
        <n x="17"/>
        <n x="18"/>
        <n x="19"/>
        <n x="21"/>
        <n x="23"/>
        <n x="9"/>
      </t>
    </mdx>
    <mdx n="0" f="v">
      <t c="6">
        <n x="17"/>
        <n x="18"/>
        <n x="19"/>
        <n x="21"/>
        <n x="23"/>
        <n x="8"/>
      </t>
    </mdx>
    <mdx n="0" f="v">
      <t c="6" fi="0">
        <n x="17"/>
        <n x="18"/>
        <n x="19"/>
        <n x="21"/>
        <n x="22"/>
        <n x="7"/>
      </t>
    </mdx>
    <mdx n="0" f="v">
      <t c="6">
        <n x="17"/>
        <n x="18"/>
        <n x="19"/>
        <n x="21"/>
        <n x="22"/>
        <n x="6"/>
      </t>
    </mdx>
    <mdx n="0" f="v">
      <t c="5">
        <n x="17"/>
        <n x="18"/>
        <n x="19"/>
        <n x="20"/>
        <n x="2"/>
      </t>
    </mdx>
    <mdx n="0" f="v">
      <t c="5" fi="0">
        <n x="17"/>
        <n x="18"/>
        <n x="19"/>
        <n x="20"/>
        <n x="1"/>
      </t>
    </mdx>
    <mdx n="0" f="v">
      <t c="5">
        <n x="17"/>
        <n x="18"/>
        <n x="19"/>
        <n x="30"/>
        <n x="14"/>
      </t>
    </mdx>
    <mdx n="0" f="v">
      <t c="4" fi="0">
        <n x="17"/>
        <n x="18"/>
        <n x="24"/>
        <n x="5"/>
      </t>
    </mdx>
    <mdx n="0" f="v">
      <t c="4" fi="0">
        <n x="17"/>
        <n x="18"/>
        <n x="24"/>
        <n x="13"/>
      </t>
    </mdx>
    <mdx n="0" f="v">
      <t c="5" fi="0">
        <n x="17"/>
        <n x="18"/>
        <n x="24"/>
        <n x="29"/>
        <n x="4"/>
      </t>
    </mdx>
    <mdx n="0" f="v">
      <t c="5" fi="0">
        <n x="17"/>
        <n x="18"/>
        <n x="24"/>
        <n x="29"/>
        <n x="16"/>
      </t>
    </mdx>
    <mdx n="0" f="v">
      <t c="5">
        <n x="17"/>
        <n x="18"/>
        <n x="24"/>
        <n x="28"/>
        <n x="15"/>
      </t>
    </mdx>
    <mdx n="0" f="v">
      <t c="5">
        <n x="17"/>
        <n x="18"/>
        <n x="24"/>
        <n x="28"/>
        <n x="11"/>
      </t>
    </mdx>
    <mdx n="0" f="v">
      <t c="5" fi="0">
        <n x="17"/>
        <n x="18"/>
        <n x="24"/>
        <n x="25"/>
        <n x="3"/>
      </t>
    </mdx>
    <mdx n="0" f="v">
      <t c="5">
        <n x="17"/>
        <n x="18"/>
        <n x="24"/>
        <n x="25"/>
        <n x="10"/>
      </t>
    </mdx>
    <mdx n="0" f="v">
      <t c="3" fi="0">
        <n x="17"/>
        <n x="18"/>
        <n x="15"/>
      </t>
    </mdx>
    <mdx n="0" f="v">
      <t c="6">
        <n x="17"/>
        <n x="18"/>
        <n x="19"/>
        <n x="21"/>
        <n x="26"/>
        <n x="7"/>
      </t>
    </mdx>
    <mdx n="0" f="v">
      <t c="3" fi="0">
        <n x="17"/>
        <n x="18"/>
        <n x="5"/>
      </t>
    </mdx>
    <mdx n="0" f="v">
      <t c="3" fi="0">
        <n x="17"/>
        <n x="18"/>
        <n x="13"/>
      </t>
    </mdx>
    <mdx n="0" f="v">
      <t c="4" fi="0">
        <n x="17"/>
        <n x="18"/>
        <n x="19"/>
        <n x="4"/>
      </t>
    </mdx>
    <mdx n="0" f="v">
      <t c="4">
        <n x="17"/>
        <n x="18"/>
        <n x="19"/>
        <n x="16"/>
      </t>
    </mdx>
    <mdx n="0" f="v">
      <t c="5">
        <n x="17"/>
        <n x="18"/>
        <n x="19"/>
        <n x="21"/>
        <n x="15"/>
      </t>
    </mdx>
    <mdx n="0" f="v">
      <t c="5">
        <n x="17"/>
        <n x="18"/>
        <n x="19"/>
        <n x="21"/>
        <n x="11"/>
      </t>
    </mdx>
    <mdx n="0" f="v">
      <t c="6">
        <n x="17"/>
        <n x="18"/>
        <n x="19"/>
        <n x="21"/>
        <n x="26"/>
        <n x="3"/>
      </t>
    </mdx>
    <mdx n="0" f="v">
      <t c="6">
        <n x="17"/>
        <n x="18"/>
        <n x="19"/>
        <n x="21"/>
        <n x="26"/>
        <n x="10"/>
      </t>
    </mdx>
    <mdx n="0" f="v">
      <t c="6">
        <n x="17"/>
        <n x="18"/>
        <n x="19"/>
        <n x="21"/>
        <n x="27"/>
        <n x="9"/>
      </t>
    </mdx>
    <mdx n="0" f="v">
      <t c="6">
        <n x="17"/>
        <n x="18"/>
        <n x="19"/>
        <n x="21"/>
        <n x="27"/>
        <n x="8"/>
      </t>
    </mdx>
    <mdx n="0" f="v">
      <t c="6">
        <n x="17"/>
        <n x="18"/>
        <n x="19"/>
        <n x="21"/>
        <n x="23"/>
        <n x="7"/>
      </t>
    </mdx>
    <mdx n="0" f="v">
      <t c="6">
        <n x="17"/>
        <n x="18"/>
        <n x="19"/>
        <n x="21"/>
        <n x="23"/>
        <n x="6"/>
      </t>
    </mdx>
    <mdx n="0" f="v">
      <t c="6">
        <n x="17"/>
        <n x="18"/>
        <n x="19"/>
        <n x="21"/>
        <n x="22"/>
        <n x="2"/>
      </t>
    </mdx>
    <mdx n="0" f="v">
      <t c="6" fi="0">
        <n x="17"/>
        <n x="18"/>
        <n x="19"/>
        <n x="21"/>
        <n x="22"/>
        <n x="1"/>
      </t>
    </mdx>
    <mdx n="0" f="v">
      <t c="5">
        <n x="17"/>
        <n x="18"/>
        <n x="19"/>
        <n x="20"/>
        <n x="14"/>
      </t>
    </mdx>
    <mdx n="0" f="v">
      <t c="5" fi="0">
        <n x="17"/>
        <n x="18"/>
        <n x="19"/>
        <n x="30"/>
        <n x="5"/>
      </t>
    </mdx>
    <mdx n="0" f="v">
      <t c="5" fi="0">
        <n x="17"/>
        <n x="18"/>
        <n x="19"/>
        <n x="30"/>
        <n x="13"/>
      </t>
    </mdx>
    <mdx n="0" f="v">
      <t c="4" fi="0">
        <n x="17"/>
        <n x="18"/>
        <n x="24"/>
        <n x="4"/>
      </t>
    </mdx>
    <mdx n="0" f="v">
      <t c="4" fi="0">
        <n x="17"/>
        <n x="18"/>
        <n x="24"/>
        <n x="16"/>
      </t>
    </mdx>
    <mdx n="0" f="v">
      <t c="5" fi="0">
        <n x="17"/>
        <n x="18"/>
        <n x="24"/>
        <n x="29"/>
        <n x="15"/>
      </t>
    </mdx>
    <mdx n="0" f="v">
      <t c="5" fi="0">
        <n x="17"/>
        <n x="18"/>
        <n x="24"/>
        <n x="29"/>
        <n x="11"/>
      </t>
    </mdx>
    <mdx n="0" f="v">
      <t c="5">
        <n x="17"/>
        <n x="18"/>
        <n x="24"/>
        <n x="28"/>
        <n x="3"/>
      </t>
    </mdx>
    <mdx n="0" f="v">
      <t c="5" fi="0">
        <n x="17"/>
        <n x="18"/>
        <n x="24"/>
        <n x="28"/>
        <n x="10"/>
      </t>
    </mdx>
    <mdx n="0" f="v">
      <t c="5" fi="0">
        <n x="17"/>
        <n x="18"/>
        <n x="24"/>
        <n x="25"/>
        <n x="9"/>
      </t>
    </mdx>
    <mdx n="0" f="v">
      <t c="5" fi="0">
        <n x="17"/>
        <n x="18"/>
        <n x="24"/>
        <n x="25"/>
        <n x="8"/>
      </t>
    </mdx>
    <mdx n="0" f="v">
      <t c="4" fi="0">
        <n x="17"/>
        <n x="18"/>
        <n x="19"/>
        <n x="10"/>
      </t>
    </mdx>
    <mdx n="0" f="v">
      <t c="3" fi="0">
        <n x="17"/>
        <n x="18"/>
        <n x="4"/>
      </t>
    </mdx>
    <mdx n="0" f="v">
      <t c="3" fi="0">
        <n x="17"/>
        <n x="18"/>
        <n x="16"/>
      </t>
    </mdx>
    <mdx n="0" f="v">
      <t c="4" fi="0">
        <n x="17"/>
        <n x="18"/>
        <n x="19"/>
        <n x="15"/>
      </t>
    </mdx>
    <mdx n="0" f="v">
      <t c="4">
        <n x="17"/>
        <n x="18"/>
        <n x="19"/>
        <n x="11"/>
      </t>
    </mdx>
    <mdx n="0" f="v">
      <t c="5">
        <n x="17"/>
        <n x="18"/>
        <n x="19"/>
        <n x="21"/>
        <n x="3"/>
      </t>
    </mdx>
    <mdx n="0" f="v">
      <t c="5">
        <n x="17"/>
        <n x="18"/>
        <n x="19"/>
        <n x="21"/>
        <n x="10"/>
      </t>
    </mdx>
    <mdx n="0" f="v">
      <t c="6">
        <n x="17"/>
        <n x="18"/>
        <n x="19"/>
        <n x="21"/>
        <n x="26"/>
        <n x="9"/>
      </t>
    </mdx>
    <mdx n="0" f="v">
      <t c="6">
        <n x="17"/>
        <n x="18"/>
        <n x="19"/>
        <n x="21"/>
        <n x="26"/>
        <n x="8"/>
      </t>
    </mdx>
    <mdx n="0" f="v">
      <t c="6">
        <n x="17"/>
        <n x="18"/>
        <n x="19"/>
        <n x="21"/>
        <n x="27"/>
        <n x="7"/>
      </t>
    </mdx>
    <mdx n="0" f="v">
      <t c="6">
        <n x="17"/>
        <n x="18"/>
        <n x="19"/>
        <n x="21"/>
        <n x="27"/>
        <n x="6"/>
      </t>
    </mdx>
    <mdx n="0" f="v">
      <t c="6">
        <n x="17"/>
        <n x="18"/>
        <n x="19"/>
        <n x="21"/>
        <n x="23"/>
        <n x="2"/>
      </t>
    </mdx>
    <mdx n="0" f="v">
      <t c="6" fi="0">
        <n x="17"/>
        <n x="18"/>
        <n x="19"/>
        <n x="21"/>
        <n x="23"/>
        <n x="1"/>
      </t>
    </mdx>
    <mdx n="0" f="v">
      <t c="6">
        <n x="17"/>
        <n x="18"/>
        <n x="19"/>
        <n x="21"/>
        <n x="22"/>
        <n x="14"/>
      </t>
    </mdx>
    <mdx n="0" f="v">
      <t c="5">
        <n x="17"/>
        <n x="18"/>
        <n x="19"/>
        <n x="20"/>
        <n x="5"/>
      </t>
    </mdx>
    <mdx n="0" f="v">
      <t c="5">
        <n x="17"/>
        <n x="18"/>
        <n x="19"/>
        <n x="20"/>
        <n x="13"/>
      </t>
    </mdx>
    <mdx n="0" f="v">
      <t c="5" fi="0">
        <n x="17"/>
        <n x="18"/>
        <n x="19"/>
        <n x="30"/>
        <n x="4"/>
      </t>
    </mdx>
    <mdx n="0" f="v">
      <t c="5">
        <n x="17"/>
        <n x="18"/>
        <n x="19"/>
        <n x="30"/>
        <n x="16"/>
      </t>
    </mdx>
    <mdx n="0" f="v">
      <t c="4" fi="0">
        <n x="17"/>
        <n x="18"/>
        <n x="24"/>
        <n x="15"/>
      </t>
    </mdx>
    <mdx n="0" f="v">
      <t c="4" fi="0">
        <n x="17"/>
        <n x="18"/>
        <n x="24"/>
        <n x="11"/>
      </t>
    </mdx>
    <mdx n="0" f="v">
      <t c="5" fi="0">
        <n x="17"/>
        <n x="18"/>
        <n x="24"/>
        <n x="29"/>
        <n x="3"/>
      </t>
    </mdx>
    <mdx n="0" f="v">
      <t c="5" fi="0">
        <n x="17"/>
        <n x="18"/>
        <n x="24"/>
        <n x="29"/>
        <n x="10"/>
      </t>
    </mdx>
    <mdx n="0" f="v">
      <t c="5">
        <n x="17"/>
        <n x="18"/>
        <n x="24"/>
        <n x="28"/>
        <n x="9"/>
      </t>
    </mdx>
    <mdx n="0" f="v">
      <t c="5">
        <n x="17"/>
        <n x="18"/>
        <n x="24"/>
        <n x="28"/>
        <n x="8"/>
      </t>
    </mdx>
    <mdx n="0" f="v">
      <t c="5">
        <n x="17"/>
        <n x="18"/>
        <n x="24"/>
        <n x="25"/>
        <n x="7"/>
      </t>
    </mdx>
    <mdx n="0" f="v">
      <t c="5">
        <n x="17"/>
        <n x="18"/>
        <n x="24"/>
        <n x="25"/>
        <n x="6"/>
      </t>
    </mdx>
    <mdx n="0" f="v">
      <t c="5">
        <n x="17"/>
        <n x="18"/>
        <n x="24"/>
        <n x="28"/>
        <n x="5"/>
      </t>
    </mdx>
    <mdx n="0" f="v">
      <t c="5" fi="0">
        <n x="17"/>
        <n x="18"/>
        <n x="24"/>
        <n x="28"/>
        <n x="13"/>
      </t>
    </mdx>
    <mdx n="0" f="v">
      <t c="3" fi="0">
        <n x="17"/>
        <n x="18"/>
        <n x="7"/>
      </t>
    </mdx>
    <mdx n="0" f="v">
      <t c="3" fi="0">
        <n x="17"/>
        <n x="18"/>
        <n x="6"/>
      </t>
    </mdx>
    <mdx n="0" f="v">
      <t c="5" fi="0">
        <n x="17"/>
        <n x="18"/>
        <n x="24"/>
        <n x="29"/>
        <n x="2"/>
      </t>
    </mdx>
    <mdx n="0" f="v">
      <t c="5" fi="0">
        <n x="17"/>
        <n x="18"/>
        <n x="24"/>
        <n x="29"/>
        <n x="1"/>
      </t>
    </mdx>
    <mdx n="0" f="v">
      <t c="5" fi="0">
        <n x="17"/>
        <n x="18"/>
        <n x="24"/>
        <n x="29"/>
        <n x="14"/>
      </t>
    </mdx>
    <mdx n="0" f="v">
      <t c="4" fi="0">
        <n x="17"/>
        <n x="18"/>
        <n x="24"/>
        <n x="9"/>
      </t>
    </mdx>
    <mdx n="0" f="v">
      <t c="4" fi="0">
        <n x="17"/>
        <n x="18"/>
        <n x="24"/>
        <n x="8"/>
      </t>
    </mdx>
    <mdx n="0" f="v">
      <t c="4" fi="0">
        <n x="17"/>
        <n x="18"/>
        <n x="24"/>
        <n x="7"/>
      </t>
    </mdx>
    <mdx n="0" f="v">
      <t c="4" fi="0">
        <n x="17"/>
        <n x="18"/>
        <n x="24"/>
        <n x="6"/>
      </t>
    </mdx>
    <mdx n="0" f="v">
      <t c="4" fi="0">
        <n x="17"/>
        <n x="18"/>
        <n x="24"/>
        <n x="2"/>
      </t>
    </mdx>
    <mdx n="0" f="v">
      <t c="4" fi="0">
        <n x="17"/>
        <n x="18"/>
        <n x="24"/>
        <n x="1"/>
      </t>
    </mdx>
    <mdx n="0" f="v">
      <t c="4">
        <n x="17"/>
        <n x="18"/>
        <n x="19"/>
        <n x="9"/>
      </t>
    </mdx>
    <mdx n="0" f="v">
      <t c="4" fi="0">
        <n x="17"/>
        <n x="18"/>
        <n x="19"/>
        <n x="8"/>
      </t>
    </mdx>
    <mdx n="0" f="v">
      <t c="4" fi="0">
        <n x="17"/>
        <n x="18"/>
        <n x="19"/>
        <n x="7"/>
      </t>
    </mdx>
    <mdx n="0" f="v">
      <t c="4">
        <n x="17"/>
        <n x="18"/>
        <n x="19"/>
        <n x="6"/>
      </t>
    </mdx>
    <mdx n="0" f="v">
      <t c="4">
        <n x="17"/>
        <n x="18"/>
        <n x="19"/>
        <n x="2"/>
      </t>
    </mdx>
    <mdx n="0" f="v">
      <t c="4" fi="0">
        <n x="17"/>
        <n x="18"/>
        <n x="19"/>
        <n x="1"/>
      </t>
    </mdx>
    <mdx n="0" f="v">
      <t c="5" fi="0">
        <n x="17"/>
        <n x="18"/>
        <n x="19"/>
        <n x="30"/>
        <n x="15"/>
      </t>
    </mdx>
    <mdx n="0" f="v">
      <t c="5">
        <n x="17"/>
        <n x="18"/>
        <n x="19"/>
        <n x="30"/>
        <n x="11"/>
      </t>
    </mdx>
    <mdx n="0" f="v">
      <t c="5" fi="0">
        <n x="17"/>
        <n x="18"/>
        <n x="19"/>
        <n x="30"/>
        <n x="3"/>
      </t>
    </mdx>
    <mdx n="0" f="v">
      <t c="5" fi="0">
        <n x="17"/>
        <n x="18"/>
        <n x="19"/>
        <n x="30"/>
        <n x="10"/>
      </t>
    </mdx>
    <mdx n="0" f="v">
      <t c="5">
        <n x="17"/>
        <n x="18"/>
        <n x="19"/>
        <n x="30"/>
        <n x="9"/>
      </t>
    </mdx>
    <mdx n="0" f="v">
      <t c="5">
        <n x="17"/>
        <n x="18"/>
        <n x="19"/>
        <n x="30"/>
        <n x="8"/>
      </t>
    </mdx>
    <mdx n="0" f="v">
      <t c="5" fi="0">
        <n x="17"/>
        <n x="18"/>
        <n x="19"/>
        <n x="30"/>
        <n x="7"/>
      </t>
    </mdx>
    <mdx n="0" f="v">
      <t c="5">
        <n x="17"/>
        <n x="18"/>
        <n x="19"/>
        <n x="30"/>
        <n x="6"/>
      </t>
    </mdx>
  </mdxMetadata>
  <valueMetadata count="24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</valueMetadata>
</metadata>
</file>

<file path=xl/sharedStrings.xml><?xml version="1.0" encoding="utf-8"?>
<sst xmlns="http://schemas.openxmlformats.org/spreadsheetml/2006/main" count="107" uniqueCount="33">
  <si>
    <t>Date de commande</t>
  </si>
  <si>
    <t>SommeDeQuantité</t>
  </si>
  <si>
    <t>Catégorie</t>
  </si>
  <si>
    <t>Sauces</t>
  </si>
  <si>
    <t>Noix et fruits secs</t>
  </si>
  <si>
    <t>Bonbons</t>
  </si>
  <si>
    <t>Boissons</t>
  </si>
  <si>
    <t>Condiments</t>
  </si>
  <si>
    <t>Confitures, Conserves</t>
  </si>
  <si>
    <t>Fruits et légumes en conserve</t>
  </si>
  <si>
    <t>Soupes</t>
  </si>
  <si>
    <t>Viande en conserve</t>
  </si>
  <si>
    <t>Produits laitiers</t>
  </si>
  <si>
    <t>Pâtes</t>
  </si>
  <si>
    <t>Graines</t>
  </si>
  <si>
    <t>Gâteaux et préparations pour gâteaux</t>
  </si>
  <si>
    <t>Huile</t>
  </si>
  <si>
    <t>Étiquettes de colonnes</t>
  </si>
  <si>
    <t>Total général</t>
  </si>
  <si>
    <t>janv</t>
  </si>
  <si>
    <t>févr</t>
  </si>
  <si>
    <t>mars</t>
  </si>
  <si>
    <t>avr</t>
  </si>
  <si>
    <t>mai</t>
  </si>
  <si>
    <t>juin</t>
  </si>
  <si>
    <t>Somme de SommeDeQuantité</t>
  </si>
  <si>
    <t>Étiquettes de lignes</t>
  </si>
  <si>
    <t>Trim1</t>
  </si>
  <si>
    <t>Trim2</t>
  </si>
  <si>
    <t>2019</t>
  </si>
  <si>
    <t>Total Somme de SommeDeQuantité</t>
  </si>
  <si>
    <t>Total moyenne des ventes État</t>
  </si>
  <si>
    <t>moyenne des ventes État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</si>
</sst>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3" tint="0.7999816888943144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" fillId="0" borderId="0" xfId="0" applyFont="1"/>
  </cellXfs>
  <cellStyles count="1">
    <cellStyle name="Normal" xfId="0" builtinId="0"/>
  </cellStyles>
  <dxfs count="23"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numFmt numFmtId="0" formatCode="General"/>
    </dxf>
    <dxf>
      <numFmt numFmtId="0" formatCode="General"/>
    </dxf>
    <dxf>
      <numFmt numFmtId="164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olapFunctions">
    <main first="ThisWorkbookDataModel">
      <tp t="e">
        <v>#N/A</v>
        <stp>1</stp>
        <tr r="A12" s="7"/>
        <tr r="O4" s="7"/>
        <tr r="D4" s="7"/>
        <tr r="B4" s="7"/>
        <tr r="L4" s="7"/>
        <tr r="I4" s="7"/>
        <tr r="A18" s="7"/>
        <tr r="J4" s="7"/>
        <tr r="C4" s="7"/>
        <tr r="A14" s="7"/>
        <tr r="A9" s="7"/>
        <tr r="F4" s="7"/>
        <tr r="H4" s="7"/>
        <tr r="A13" s="7"/>
        <tr r="A10" s="7"/>
        <tr r="A6" s="7"/>
        <tr r="P4" s="7"/>
        <tr r="A16" s="7"/>
        <tr r="A17" s="7"/>
        <tr r="A3" s="7"/>
        <tr r="D9" s="7"/>
        <tr r="N4" s="7"/>
        <tr r="N9" s="7"/>
        <tr r="I17" s="7"/>
        <tr r="D17" s="7"/>
        <tr r="K4" s="7"/>
        <tr r="O6" s="7"/>
        <tr r="N10" s="7"/>
        <tr r="I12" s="7"/>
        <tr r="D16" s="7"/>
        <tr r="J6" s="7"/>
        <tr r="D6" s="7"/>
        <tr r="F13" s="7"/>
        <tr r="H14" s="7"/>
        <tr r="L16" s="7"/>
        <tr r="F10" s="7"/>
        <tr r="L9" s="7"/>
        <tr r="N12" s="7"/>
        <tr r="M4" s="7"/>
        <tr r="M6" s="7"/>
        <tr r="A11" s="7"/>
        <tr r="I11" s="7"/>
        <tr r="B17" s="7"/>
        <tr r="C17" s="7"/>
        <tr r="D13" s="7"/>
        <tr r="B10" s="7"/>
        <tr r="K12" s="7"/>
        <tr r="E4" s="7"/>
        <tr r="P13" s="7"/>
        <tr r="M13" s="7"/>
        <tr r="A7" s="7"/>
        <tr r="K7" s="7"/>
        <tr r="C9" s="7"/>
        <tr r="O7" s="7"/>
        <tr r="A15" s="7"/>
        <tr r="P9" s="7"/>
        <tr r="J11" s="7"/>
        <tr r="I14" s="7"/>
        <tr r="A8" s="7"/>
        <tr r="J8" s="7"/>
        <tr r="I6" s="7"/>
        <tr r="L17" s="7"/>
        <tr r="B13" s="7"/>
        <tr r="D12" s="7"/>
        <tr r="K18" s="7"/>
        <tr r="F16" s="7"/>
        <tr r="L7" s="7"/>
        <tr r="N6" s="7"/>
        <tr r="B12" s="7"/>
        <tr r="E17" s="7"/>
        <tr r="L6" s="7"/>
        <tr r="E16" s="7"/>
        <tr r="G4" s="7"/>
        <tr r="A5" s="7"/>
        <tr r="H16" s="7"/>
        <tr r="M10" s="7"/>
        <tr r="N7" s="7"/>
        <tr r="C14" s="7"/>
        <tr r="O18" s="7"/>
        <tr r="G14" s="7"/>
        <tr r="N18" s="7"/>
        <tr r="J16" s="7"/>
        <tr r="H8" s="7"/>
        <tr r="M9" s="7"/>
        <tr r="G13" s="7"/>
        <tr r="K8" s="7"/>
        <tr r="F5" s="7"/>
        <tr r="E10" s="7"/>
        <tr r="P7" s="7"/>
        <tr r="P15" s="7"/>
        <tr r="F7" s="7"/>
        <tr r="B16" s="7"/>
        <tr r="C10" s="7"/>
        <tr r="P10" s="7"/>
        <tr r="M11" s="7"/>
        <tr r="J13" s="7"/>
        <tr r="N16" s="7"/>
        <tr r="B8" s="7"/>
        <tr r="K16" s="7"/>
        <tr r="J17" s="7"/>
        <tr r="K6" s="7"/>
        <tr r="E8" s="7"/>
        <tr r="L11" s="7"/>
        <tr r="J5" s="7"/>
        <tr r="M18" s="7"/>
        <tr r="E11" s="7"/>
        <tr r="P6" s="7"/>
        <tr r="I8" s="7"/>
        <tr r="J18" s="7"/>
        <tr r="D7" s="7"/>
        <tr r="C13" s="7"/>
        <tr r="I5" s="7"/>
        <tr r="L13" s="7"/>
        <tr r="I18" s="7"/>
        <tr r="J10" s="7"/>
        <tr r="O10" s="7"/>
        <tr r="I7" s="7"/>
        <tr r="G10" s="7"/>
        <tr r="L18" s="7"/>
        <tr r="H13" s="7"/>
        <tr r="J12" s="7"/>
        <tr r="F6" s="7"/>
        <tr r="E12" s="7"/>
        <tr r="G9" s="7"/>
        <tr r="D14" s="7"/>
        <tr r="E15" s="7"/>
        <tr r="O11" s="7"/>
        <tr r="K13" s="7"/>
        <tr r="M12" s="7"/>
        <tr r="I9" s="7"/>
        <tr r="B15" s="7"/>
        <tr r="C16" s="7"/>
        <tr r="D8" s="7"/>
        <tr r="C15" s="7"/>
        <tr r="L12" s="7"/>
        <tr r="P14" s="7"/>
        <tr r="K9" s="7"/>
        <tr r="N14" s="7"/>
        <tr r="F8" s="7"/>
        <tr r="O14" s="7"/>
        <tr r="F15" s="7"/>
        <tr r="C18" s="7"/>
        <tr r="I13" s="7"/>
        <tr r="J14" s="7"/>
        <tr r="J9" s="7"/>
        <tr r="N15" s="7"/>
        <tr r="C12" s="7"/>
        <tr r="H18" s="7"/>
        <tr r="C5" s="7"/>
        <tr r="B11" s="7"/>
        <tr r="F14" s="7"/>
        <tr r="F18" s="7"/>
        <tr r="D10" s="7"/>
        <tr r="H7" s="7"/>
        <tr r="I15" s="7"/>
        <tr r="F9" s="7"/>
        <tr r="F11" s="7"/>
        <tr r="E14" s="7"/>
        <tr r="H11" s="7"/>
        <tr r="H9" s="7"/>
        <tr r="K17" s="7"/>
        <tr r="E7" s="7"/>
        <tr r="B9" s="7"/>
        <tr r="C11" s="7"/>
        <tr r="M16" s="7"/>
        <tr r="G17" s="7"/>
        <tr r="C7" s="7"/>
        <tr r="N8" s="7"/>
        <tr r="J7" s="7"/>
        <tr r="P8" s="7"/>
        <tr r="D11" s="7"/>
        <tr r="P5" s="7"/>
        <tr r="O8" s="7"/>
        <tr r="L8" s="7"/>
        <tr r="I16" s="7"/>
        <tr r="M7" s="7"/>
        <tr r="P12" s="7"/>
        <tr r="O13" s="7"/>
        <tr r="C6" s="7"/>
        <tr r="F12" s="7"/>
        <tr r="B14" s="7"/>
        <tr r="H17" s="7"/>
        <tr r="M5" s="7"/>
        <tr r="O17" s="7"/>
        <tr r="H10" s="7"/>
        <tr r="N17" s="7"/>
        <tr r="D5" s="7"/>
        <tr r="M15" s="7"/>
        <tr r="O15" s="7"/>
        <tr r="N11" s="7"/>
        <tr r="E6" s="7"/>
        <tr r="L5" s="7"/>
        <tr r="G15" s="7"/>
        <tr r="D15" s="7"/>
        <tr r="M14" s="7"/>
        <tr r="O9" s="7"/>
        <tr r="H12" s="7"/>
        <tr r="M17" s="7"/>
        <tr r="P16" s="7"/>
        <tr r="B7" s="7"/>
        <tr r="H5" s="7"/>
        <tr r="B6" s="7"/>
        <tr r="C8" s="7"/>
        <tr r="N5" s="7"/>
        <tr r="K14" s="7"/>
        <tr r="G8" s="7"/>
        <tr r="M8" s="7"/>
        <tr r="E5" s="7"/>
        <tr r="P17" s="7"/>
        <tr r="H6" s="7"/>
        <tr r="B5" s="7"/>
        <tr r="K10" s="7"/>
        <tr r="J15" s="7"/>
        <tr r="D18" s="7"/>
        <tr r="N13" s="7"/>
        <tr r="O16" s="7"/>
        <tr r="O12" s="7"/>
        <tr r="L10" s="7"/>
        <tr r="F17" s="7"/>
        <tr r="E18" s="7"/>
        <tr r="P18" s="7"/>
        <tr r="G6" s="7"/>
        <tr r="P11" s="7"/>
        <tr r="K11" s="7"/>
        <tr r="E13" s="7"/>
        <tr r="E9" s="7"/>
        <tr r="H15" s="7"/>
        <tr r="K15" s="7"/>
        <tr r="L15" s="7"/>
        <tr r="G11" s="7"/>
        <tr r="G7" s="7"/>
        <tr r="G16" s="7"/>
        <tr r="G18" s="7"/>
        <tr r="G12" s="7"/>
        <tr r="K5" s="7"/>
        <tr r="O5" s="7"/>
        <tr r="B18" s="7"/>
        <tr r="G5" s="7"/>
        <tr r="I10" s="7"/>
        <tr r="L14" s="7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connections" Target="connections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33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32" Type="http://schemas.openxmlformats.org/officeDocument/2006/relationships/customXml" Target="../customXml/item20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eetMetadata" Target="metadata.xml"/><Relationship Id="rId19" Type="http://schemas.openxmlformats.org/officeDocument/2006/relationships/customXml" Target="../customXml/item7.xml"/><Relationship Id="rId31" Type="http://schemas.openxmlformats.org/officeDocument/2006/relationships/customXml" Target="../customXml/item19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Relationship Id="rId30" Type="http://schemas.openxmlformats.org/officeDocument/2006/relationships/customXml" Target="../customXml/item1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saveData="0" refreshedBy="joel Green" refreshedDate="44260.476632986109" backgroundQuery="1" createdVersion="3" refreshedVersion="6" minRefreshableVersion="3" recordCount="0" tupleCache="1" supportSubquery="1" supportAdvancedDrill="1" xr:uid="{00000000-000A-0000-FFFF-FFFF01000000}">
  <cacheSource type="external" connectionId="2"/>
  <cacheFields count="6">
    <cacheField name="[Ventes_de_produits_par_catégorie_et_par_date].[Date de commande (année)].[Date de commande (année)]" caption="Date de commande (année)" numFmtId="0" hierarchy="4" level="1">
      <sharedItems count="1">
        <s v="[Ventes_de_produits_par_catégorie_et_par_date].[Date de commande (année)].&amp;[2019]" c="2019"/>
      </sharedItems>
    </cacheField>
    <cacheField name="[Ventes_de_produits_par_catégorie_et_par_date].[Date de commande (trimestre)].[Date de commande (trimestre)]" caption="Date de commande (trimestre)" numFmtId="0" hierarchy="5" level="1">
      <sharedItems count="2">
        <s v="[Ventes_de_produits_par_catégorie_et_par_date].[Date de commande (trimestre)].&amp;[Trim1]" c="Trim1"/>
        <s v="[Ventes_de_produits_par_catégorie_et_par_date].[Date de commande (trimestre)].&amp;[Trim2]" c="Trim2"/>
      </sharedItems>
    </cacheField>
    <cacheField name="[Ventes_de_produits_par_catégorie_et_par_date].[Date de commande (mois)].[Date de commande (mois)]" caption="Date de commande (mois)" numFmtId="0" hierarchy="6" level="1">
      <sharedItems count="6">
        <s v="[Ventes_de_produits_par_catégorie_et_par_date].[Date de commande (mois)].&amp;[févr]" c="févr"/>
        <s v="[Ventes_de_produits_par_catégorie_et_par_date].[Date de commande (mois)].&amp;[janv]" c="janv"/>
        <s v="[Ventes_de_produits_par_catégorie_et_par_date].[Date de commande (mois)].&amp;[juin]" c="juin"/>
        <s v="[Ventes_de_produits_par_catégorie_et_par_date].[Date de commande (mois)].&amp;[mars]" c="mars"/>
        <s v="[Ventes_de_produits_par_catégorie_et_par_date].[Date de commande (mois)].&amp;[mai]" c="mai"/>
        <s v="[Ventes_de_produits_par_catégorie_et_par_date].[Date de commande (mois)].&amp;[avr]" c="avr"/>
      </sharedItems>
    </cacheField>
    <cacheField name="[Ventes_de_produits_par_catégorie_et_par_date].[Catégorie].[Catégorie]" caption="Catégorie" numFmtId="0" hierarchy="3" level="1">
      <sharedItems count="14">
        <s v="[Ventes_de_produits_par_catégorie_et_par_date].[Catégorie].&amp;[Huile]" c="Huile"/>
        <s v="[Ventes_de_produits_par_catégorie_et_par_date].[Catégorie].&amp;[Graines]" c="Graines"/>
        <s v="[Ventes_de_produits_par_catégorie_et_par_date].[Catégorie].&amp;[Confitures, Conserves]" c="Confitures, Conserves"/>
        <s v="[Ventes_de_produits_par_catégorie_et_par_date].[Catégorie].&amp;[Gâteaux et préparations pour gâteaux]" c="Gâteaux et préparations pour gâteaux"/>
        <s v="[Ventes_de_produits_par_catégorie_et_par_date].[Catégorie].&amp;[Viande en conserve]" c="Viande en conserve"/>
        <s v="[Ventes_de_produits_par_catégorie_et_par_date].[Catégorie].&amp;[Fruits et légumes en conserve]" c="Fruits et légumes en conserve"/>
        <s v="[Ventes_de_produits_par_catégorie_et_par_date].[Catégorie].&amp;[Sauces]" c="Sauces"/>
        <s v="[Ventes_de_produits_par_catégorie_et_par_date].[Catégorie].&amp;[Condiments]" c="Condiments"/>
        <s v="[Ventes_de_produits_par_catégorie_et_par_date].[Catégorie].&amp;[Noix et fruits secs]" c="Noix et fruits secs"/>
        <s v="[Ventes_de_produits_par_catégorie_et_par_date].[Catégorie].&amp;[Boissons]" c="Boissons"/>
        <s v="[Ventes_de_produits_par_catégorie_et_par_date].[Catégorie].&amp;[Bonbons]" c="Bonbons"/>
        <s v="[Ventes_de_produits_par_catégorie_et_par_date].[Catégorie].&amp;[Soupes]" c="Soupes"/>
        <s v="[Ventes_de_produits_par_catégorie_et_par_date].[Catégorie].&amp;[Produits laitiers]" c="Produits laitiers"/>
        <s v="[Ventes_de_produits_par_catégorie_et_par_date].[Catégorie].&amp;[Pâtes]" c="Pâtes"/>
      </sharedItems>
    </cacheField>
    <cacheField name="[Ventes_de_produits_par_catégorie_et_par_date].[Date de commande].[Date de commande]" caption="Date de commande" numFmtId="0" hierarchy="1" level="1">
      <sharedItems count="4">
        <s v="[Ventes_de_produits_par_catégorie_et_par_date].[Date de commande].&amp;[2019-01-20T00:00:00]" c="20/01/2019"/>
        <s v="[Ventes_de_produits_par_catégorie_et_par_date].[Date de commande].&amp;[2019-01-30T00:00:00]" c="30/01/2019"/>
        <s v="[Ventes_de_produits_par_catégorie_et_par_date].[Date de commande].&amp;[2019-01-22T00:00:00]" c="22/01/2019"/>
        <s v="[Ventes_de_produits_par_catégorie_et_par_date].[Date de commande].&amp;[2019-01-15T00:00:00]" c="15/01/2019"/>
      </sharedItems>
    </cacheField>
    <cacheField name="[Measures].[MeasuresLevel]" caption="MeasuresLevel" numFmtId="0">
      <sharedItems count="1">
        <s v="[Measures].[Somme de SommeDeQuantité]" c="Somme de SommeDeQuantité"/>
      </sharedItems>
    </cacheField>
  </cacheFields>
  <cacheHierarchies count="14">
    <cacheHierarchy uniqueName="[Measures]" caption="Measures" attribute="1" keyAttribute="1" defaultMemberUniqueName="[Measures].[__No measures defined]" dimensionUniqueName="[Measures]" displayFolder="" measures="1" count="1" memberValueDatatype="130" unbalanced="0">
      <fieldsUsage count="1">
        <fieldUsage x="5"/>
      </fieldsUsage>
    </cacheHierarchy>
    <cacheHierarchy uniqueName="[Ventes_de_produits_par_catégorie_et_par_date].[Date de commande]" caption="Date de commande" attribute="1" time="1" defaultMemberUniqueName="[Ventes_de_produits_par_catégorie_et_par_date].[Date de commande].[All]" allUniqueName="[Ventes_de_produits_par_catégorie_et_par_date].[Date de commande].[All]" dimensionUniqueName="[Ventes_de_produits_par_catégorie_et_par_date]" displayFolder="" count="2" memberValueDatatype="7" unbalanced="0">
      <fieldsUsage count="2">
        <fieldUsage x="-1"/>
        <fieldUsage x="4"/>
      </fieldsUsage>
    </cacheHierarchy>
    <cacheHierarchy uniqueName="[Ventes_de_produits_par_catégorie_et_par_date].[SommeDeQuantité]" caption="SommeDeQuantité" attribute="1" defaultMemberUniqueName="[Ventes_de_produits_par_catégorie_et_par_date].[SommeDeQuantité].[All]" allUniqueName="[Ventes_de_produits_par_catégorie_et_par_date].[SommeDeQuantité].[All]" dimensionUniqueName="[Ventes_de_produits_par_catégorie_et_par_date]" displayFolder="" count="2" memberValueDatatype="20" unbalanced="0"/>
    <cacheHierarchy uniqueName="[Ventes_de_produits_par_catégorie_et_par_date].[Catégorie]" caption="Catégorie" attribute="1" defaultMemberUniqueName="[Ventes_de_produits_par_catégorie_et_par_date].[Catégorie].[All]" allUniqueName="[Ventes_de_produits_par_catégorie_et_par_date].[Catégorie].[All]" allCaption="All" dimensionUniqueName="[Ventes_de_produits_par_catégorie_et_par_date]" displayFolder="" count="2" memberValueDatatype="130" unbalanced="0">
      <fieldsUsage count="2">
        <fieldUsage x="-1"/>
        <fieldUsage x="3"/>
      </fieldsUsage>
    </cacheHierarchy>
    <cacheHierarchy uniqueName="[Ventes_de_produits_par_catégorie_et_par_date].[Date de commande (année)]" caption="Date de commande (année)" attribute="1" defaultMemberUniqueName="[Ventes_de_produits_par_catégorie_et_par_date].[Date de commande (année)].[All]" allUniqueName="[Ventes_de_produits_par_catégorie_et_par_date].[Date de commande (année)].[All]" allCaption="All" dimensionUniqueName="[Ventes_de_produits_par_catégorie_et_par_date]" displayFolder="" count="2" memberValueDatatype="130" unbalanced="0">
      <fieldsUsage count="2">
        <fieldUsage x="-1"/>
        <fieldUsage x="0"/>
      </fieldsUsage>
    </cacheHierarchy>
    <cacheHierarchy uniqueName="[Ventes_de_produits_par_catégorie_et_par_date].[Date de commande (trimestre)]" caption="Date de commande (trimestre)" attribute="1" defaultMemberUniqueName="[Ventes_de_produits_par_catégorie_et_par_date].[Date de commande (trimestre)].[All]" allUniqueName="[Ventes_de_produits_par_catégorie_et_par_date].[Date de commande (trimestre)].[All]" dimensionUniqueName="[Ventes_de_produits_par_catégorie_et_par_date]" displayFolder="" count="2" memberValueDatatype="130" unbalanced="0">
      <fieldsUsage count="2">
        <fieldUsage x="-1"/>
        <fieldUsage x="1"/>
      </fieldsUsage>
    </cacheHierarchy>
    <cacheHierarchy uniqueName="[Ventes_de_produits_par_catégorie_et_par_date].[Date de commande (mois)]" caption="Date de commande (mois)" attribute="1" defaultMemberUniqueName="[Ventes_de_produits_par_catégorie_et_par_date].[Date de commande (mois)].[All]" allUniqueName="[Ventes_de_produits_par_catégorie_et_par_date].[Date de commande (mois)].[All]" dimensionUniqueName="[Ventes_de_produits_par_catégorie_et_par_date]" displayFolder="" count="2" memberValueDatatype="130" unbalanced="0">
      <fieldsUsage count="2">
        <fieldUsage x="-1"/>
        <fieldUsage x="2"/>
      </fieldsUsage>
    </cacheHierarchy>
    <cacheHierarchy uniqueName="[Ventes_de_produits_par_catégorie_et_par_date].[Date de commande (index des mois)]" caption="Date de commande (index des mois)" attribute="1" defaultMemberUniqueName="[Ventes_de_produits_par_catégorie_et_par_date].[Date de commande (index des mois)].[All]" allUniqueName="[Ventes_de_produits_par_catégorie_et_par_date].[Date de commande (index des mois)].[All]" dimensionUniqueName="[Ventes_de_produits_par_catégorie_et_par_date]" displayFolder="" count="2" memberValueDatatype="20" unbalanced="0" hidden="1"/>
    <cacheHierarchy uniqueName="[Measures].[Somme de SommeDeQuantité]" caption="Somme de SommeDeQuantité" measure="1" displayFolder="" measureGroup="Ventes_de_produits_par_catégorie_et_par_date" count="0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moyenne des ventes]" caption="moyenne des ventes" measure="1" displayFolder="" measureGroup="Ventes_de_produits_par_catégorie_et_par_date" count="0"/>
    <cacheHierarchy uniqueName="[Measures].[__XL_Count Ventes_de_produits_par_catégorie_et_par_date]" caption="__XL_Count Ventes_de_produits_par_catégorie_et_par_date" measure="1" displayFolder="" measureGroup="Ventes_de_produits_par_catégorie_et_par_date" count="0" hidden="1"/>
    <cacheHierarchy uniqueName="[Measures].[__No measures defined]" caption="__No measures defined" measure="1" displayFolder="" count="0" hidden="1"/>
    <cacheHierarchy uniqueName="[Measures].[_moyenne des ventes Goal]" caption="_moyenne des ventes Goal" measure="1" displayFolder="" measureGroup="Ventes_de_produits_par_catégorie_et_par_date" count="0" hidden="1"/>
    <cacheHierarchy uniqueName="[Measures].[_moyenne des ventes Status]" caption="_moyenne des ventes Status" measure="1" displayFolder="" measureGroup="Ventes_de_produits_par_catégorie_et_par_date" count="0" hidden="1"/>
  </cacheHierarchies>
  <kpis count="1">
    <kpi uniqueName="moyenne des ventes" caption="moyenne des ventes" displayFolder="" measureGroup="Ventes_de_produits_par_catégorie_et_par_date" parent="" value="[Measures].[moyenne des ventes]" goal="[Measures].[_moyenne des ventes Goal]" status="[Measures].[_moyenne des ventes Status]" trend="" weight=""/>
  </kpis>
  <tupleCache>
    <entries count="210">
      <n v="1092" in="0">
        <tpls c="5">
          <tpl fld="5" item="0"/>
          <tpl hier="3" item="4294967295"/>
          <tpl fld="0" item="0"/>
          <tpl fld="1" item="0"/>
          <tpl fld="2" item="3"/>
        </tpls>
      </n>
      <m>
        <tpls c="6">
          <tpl fld="5" item="0"/>
          <tpl fld="4" item="0"/>
          <tpl fld="3" item="1"/>
          <tpl fld="0" item="0"/>
          <tpl fld="1" item="0"/>
          <tpl fld="2" item="1"/>
        </tpls>
      </m>
      <m>
        <tpls c="5">
          <tpl fld="5" item="0"/>
          <tpl fld="3" item="2"/>
          <tpl fld="0" item="0"/>
          <tpl fld="1" item="0"/>
          <tpl fld="2" item="0"/>
        </tpls>
      </m>
      <n v="20" in="0">
        <tpls c="5">
          <tpl fld="5" item="0"/>
          <tpl fld="3" item="8"/>
          <tpl fld="0" item="0"/>
          <tpl fld="1" item="0"/>
          <tpl fld="2" item="3"/>
        </tpls>
      </n>
      <m>
        <tpls c="6">
          <tpl fld="5" item="0"/>
          <tpl fld="4" item="0"/>
          <tpl fld="3" item="7"/>
          <tpl fld="0" item="0"/>
          <tpl fld="1" item="0"/>
          <tpl fld="2" item="1"/>
        </tpls>
      </m>
      <n v="17" in="0">
        <tpls c="5">
          <tpl fld="5" item="0"/>
          <tpl fld="3" item="6"/>
          <tpl fld="0" item="0"/>
          <tpl fld="1" item="0"/>
          <tpl fld="2" item="3"/>
        </tpls>
      </n>
      <n v="1452" in="0">
        <tpls c="3">
          <tpl fld="5" item="0"/>
          <tpl fld="3" item="9"/>
          <tpl hier="4" item="4294967295"/>
        </tpls>
      </n>
      <m>
        <tpls c="6">
          <tpl fld="5" item="0"/>
          <tpl fld="4" item="1"/>
          <tpl fld="3" item="1"/>
          <tpl fld="0" item="0"/>
          <tpl fld="1" item="0"/>
          <tpl fld="2" item="1"/>
        </tpls>
      </m>
      <m>
        <tpls c="6">
          <tpl fld="5" item="0"/>
          <tpl fld="4" item="2"/>
          <tpl fld="3" item="0"/>
          <tpl fld="0" item="0"/>
          <tpl fld="1" item="0"/>
          <tpl fld="2" item="1"/>
        </tpls>
      </m>
      <m>
        <tpls c="6">
          <tpl fld="5" item="0"/>
          <tpl fld="4" item="1"/>
          <tpl fld="3" item="6"/>
          <tpl fld="0" item="0"/>
          <tpl fld="1" item="0"/>
          <tpl fld="2" item="1"/>
        </tpls>
      </m>
      <n v="105" in="0">
        <tpls c="3">
          <tpl fld="5" item="0"/>
          <tpl fld="3" item="3"/>
          <tpl fld="0" item="0"/>
        </tpls>
      </n>
      <n v="90" in="0">
        <tpls c="4">
          <tpl fld="5" item="0"/>
          <tpl fld="3" item="12"/>
          <tpl fld="0" item="0"/>
          <tpl fld="1" item="1"/>
        </tpls>
      </n>
      <n v="130" in="0">
        <tpls c="4">
          <tpl fld="5" item="0"/>
          <tpl fld="3" item="2"/>
          <tpl fld="0" item="0"/>
          <tpl fld="1" item="1"/>
        </tpls>
      </n>
      <m>
        <tpls c="4">
          <tpl fld="5" item="0"/>
          <tpl fld="3" item="5"/>
          <tpl fld="0" item="0"/>
          <tpl fld="1" item="0"/>
        </tpls>
      </m>
      <n v="35" in="0">
        <tpls c="6">
          <tpl fld="5" item="0"/>
          <tpl fld="4" item="2"/>
          <tpl hier="3" item="4294967295"/>
          <tpl fld="0" item="0"/>
          <tpl fld="1" item="0"/>
          <tpl fld="2" item="1"/>
        </tpls>
      </n>
      <m>
        <tpls c="6">
          <tpl fld="5" item="0"/>
          <tpl fld="4" item="0"/>
          <tpl fld="3" item="11"/>
          <tpl fld="0" item="0"/>
          <tpl fld="1" item="0"/>
          <tpl fld="2" item="1"/>
        </tpls>
      </m>
      <m>
        <tpls c="6">
          <tpl fld="5" item="0"/>
          <tpl fld="4" item="0"/>
          <tpl fld="3" item="10"/>
          <tpl fld="0" item="0"/>
          <tpl fld="1" item="0"/>
          <tpl fld="2" item="1"/>
        </tpls>
      </m>
      <m>
        <tpls c="6">
          <tpl fld="5" item="0"/>
          <tpl fld="4" item="1"/>
          <tpl fld="3" item="0"/>
          <tpl fld="0" item="0"/>
          <tpl fld="1" item="0"/>
          <tpl fld="2" item="1"/>
        </tpls>
      </m>
      <n v="60" in="0">
        <tpls c="4">
          <tpl fld="5" item="0"/>
          <tpl fld="3" item="3"/>
          <tpl fld="0" item="0"/>
          <tpl fld="1" item="0"/>
        </tpls>
      </n>
      <m>
        <tpls c="5">
          <tpl fld="5" item="0"/>
          <tpl fld="3" item="6"/>
          <tpl fld="0" item="0"/>
          <tpl fld="1" item="1"/>
          <tpl fld="2" item="2"/>
        </tpls>
      </m>
      <m>
        <tpls c="6">
          <tpl fld="5" item="0"/>
          <tpl fld="4" item="1"/>
          <tpl fld="3" item="5"/>
          <tpl fld="0" item="0"/>
          <tpl fld="1" item="0"/>
          <tpl fld="2" item="1"/>
        </tpls>
      </m>
      <m>
        <tpls c="5">
          <tpl fld="5" item="0"/>
          <tpl fld="3" item="8"/>
          <tpl fld="0" item="0"/>
          <tpl fld="1" item="0"/>
          <tpl fld="2" item="0"/>
        </tpls>
      </m>
      <m>
        <tpls c="5">
          <tpl fld="5" item="0"/>
          <tpl fld="3" item="0"/>
          <tpl fld="0" item="0"/>
          <tpl fld="1" item="1"/>
          <tpl fld="2" item="2"/>
        </tpls>
      </m>
      <m>
        <tpls c="5">
          <tpl fld="5" item="0"/>
          <tpl fld="3" item="4"/>
          <tpl fld="0" item="0"/>
          <tpl fld="1" item="0"/>
          <tpl fld="2" item="1"/>
        </tpls>
      </m>
      <m>
        <tpls c="5">
          <tpl fld="5" item="0"/>
          <tpl fld="3" item="1"/>
          <tpl fld="0" item="0"/>
          <tpl fld="1" item="1"/>
          <tpl fld="2" item="4"/>
        </tpls>
      </m>
      <n v="2942" in="0">
        <tpls c="3">
          <tpl fld="5" item="0"/>
          <tpl hier="3" item="4294967295"/>
          <tpl hier="4" item="4294967295"/>
        </tpls>
      </n>
      <m>
        <tpls c="5">
          <tpl fld="5" item="0"/>
          <tpl fld="3" item="1"/>
          <tpl fld="0" item="0"/>
          <tpl fld="1" item="0"/>
          <tpl fld="2" item="0"/>
        </tpls>
      </m>
      <m>
        <tpls c="6">
          <tpl fld="5" item="0"/>
          <tpl fld="4" item="0"/>
          <tpl fld="3" item="5"/>
          <tpl fld="0" item="0"/>
          <tpl fld="1" item="0"/>
          <tpl fld="2" item="1"/>
        </tpls>
      </m>
      <m>
        <tpls c="5">
          <tpl fld="5" item="0"/>
          <tpl fld="3" item="1"/>
          <tpl fld="0" item="0"/>
          <tpl fld="1" item="0"/>
          <tpl fld="2" item="3"/>
        </tpls>
      </m>
      <m>
        <tpls c="6">
          <tpl fld="5" item="0"/>
          <tpl fld="4" item="2"/>
          <tpl fld="3" item="10"/>
          <tpl fld="0" item="0"/>
          <tpl fld="1" item="0"/>
          <tpl fld="2" item="1"/>
        </tpls>
      </m>
      <n v="30" in="0">
        <tpls c="5">
          <tpl fld="5" item="0"/>
          <tpl fld="3" item="7"/>
          <tpl fld="0" item="0"/>
          <tpl fld="1" item="1"/>
          <tpl fld="2" item="2"/>
        </tpls>
      </n>
      <n v="10" in="0">
        <tpls c="5">
          <tpl fld="5" item="0"/>
          <tpl fld="3" item="2"/>
          <tpl fld="0" item="0"/>
          <tpl fld="1" item="0"/>
          <tpl fld="2" item="3"/>
        </tpls>
      </n>
      <n v="140" in="0">
        <tpls c="3">
          <tpl fld="5" item="0"/>
          <tpl fld="3" item="2"/>
          <tpl hier="4" item="4294967295"/>
        </tpls>
      </n>
      <m>
        <tpls c="6">
          <tpl fld="5" item="0"/>
          <tpl fld="4" item="0"/>
          <tpl fld="3" item="4"/>
          <tpl fld="0" item="0"/>
          <tpl fld="1" item="0"/>
          <tpl fld="2" item="1"/>
        </tpls>
      </m>
      <n v="25" in="0">
        <tpls c="5">
          <tpl fld="5" item="0"/>
          <tpl fld="3" item="0"/>
          <tpl fld="0" item="0"/>
          <tpl fld="1" item="1"/>
          <tpl fld="2" item="5"/>
        </tpls>
      </n>
      <n v="90" in="0">
        <tpls c="3">
          <tpl fld="5" item="0"/>
          <tpl fld="3" item="12"/>
          <tpl hier="4" item="4294967295"/>
        </tpls>
      </n>
      <m>
        <tpls c="5">
          <tpl fld="5" item="0"/>
          <tpl fld="3" item="9"/>
          <tpl fld="0" item="0"/>
          <tpl fld="1" item="1"/>
          <tpl fld="2" item="4"/>
        </tpls>
      </m>
      <n v="30" in="0">
        <tpls c="6">
          <tpl fld="5" item="0"/>
          <tpl fld="4" item="0"/>
          <tpl hier="3" item="4294967295"/>
          <tpl fld="0" item="0"/>
          <tpl fld="1" item="0"/>
          <tpl fld="2" item="1"/>
        </tpls>
      </n>
      <m>
        <tpls c="6">
          <tpl fld="5" item="0"/>
          <tpl fld="4" item="2"/>
          <tpl fld="3" item="6"/>
          <tpl fld="0" item="0"/>
          <tpl fld="1" item="0"/>
          <tpl fld="2" item="1"/>
        </tpls>
      </m>
      <n v="40" in="0">
        <tpls c="5">
          <tpl fld="5" item="0"/>
          <tpl fld="3" item="5"/>
          <tpl fld="0" item="0"/>
          <tpl fld="1" item="1"/>
          <tpl fld="2" item="2"/>
        </tpls>
      </n>
      <n v="48" in="0">
        <tpls c="4">
          <tpl fld="5" item="0"/>
          <tpl fld="3" item="6"/>
          <tpl fld="0" item="0"/>
          <tpl fld="1" item="1"/>
        </tpls>
      </n>
      <m>
        <tpls c="5">
          <tpl fld="5" item="0"/>
          <tpl fld="3" item="1"/>
          <tpl fld="0" item="0"/>
          <tpl fld="1" item="0"/>
          <tpl fld="2" item="1"/>
        </tpls>
      </m>
      <m>
        <tpls c="6">
          <tpl fld="5" item="0"/>
          <tpl fld="4" item="2"/>
          <tpl fld="3" item="3"/>
          <tpl fld="0" item="0"/>
          <tpl fld="1" item="0"/>
          <tpl fld="2" item="1"/>
        </tpls>
      </m>
      <m>
        <tpls c="5">
          <tpl fld="5" item="0"/>
          <tpl fld="3" item="5"/>
          <tpl fld="0" item="0"/>
          <tpl fld="1" item="0"/>
          <tpl fld="2" item="1"/>
        </tpls>
      </m>
      <n v="20" in="0">
        <tpls c="5">
          <tpl fld="5" item="0"/>
          <tpl fld="3" item="3"/>
          <tpl fld="0" item="0"/>
          <tpl fld="1" item="0"/>
          <tpl fld="2" item="0"/>
        </tpls>
      </n>
      <m>
        <tpls c="6">
          <tpl fld="5" item="0"/>
          <tpl fld="4" item="1"/>
          <tpl fld="3" item="8"/>
          <tpl fld="0" item="0"/>
          <tpl fld="1" item="0"/>
          <tpl fld="2" item="1"/>
        </tpls>
      </m>
      <n v="5" in="0">
        <tpls c="5">
          <tpl fld="5" item="0"/>
          <tpl fld="3" item="9"/>
          <tpl fld="0" item="0"/>
          <tpl fld="1" item="1"/>
          <tpl fld="2" item="2"/>
        </tpls>
      </n>
      <m>
        <tpls c="6">
          <tpl fld="5" item="0"/>
          <tpl fld="4" item="2"/>
          <tpl fld="3" item="12"/>
          <tpl fld="0" item="0"/>
          <tpl fld="1" item="0"/>
          <tpl fld="2" item="1"/>
        </tpls>
      </m>
      <n v="50" in="0">
        <tpls c="5">
          <tpl fld="5" item="0"/>
          <tpl fld="3" item="7"/>
          <tpl fld="0" item="0"/>
          <tpl fld="1" item="1"/>
          <tpl fld="2" item="5"/>
        </tpls>
      </n>
      <m>
        <tpls c="6">
          <tpl fld="5" item="0"/>
          <tpl fld="4" item="2"/>
          <tpl fld="3" item="7"/>
          <tpl fld="0" item="0"/>
          <tpl fld="1" item="0"/>
          <tpl fld="2" item="1"/>
        </tpls>
      </m>
      <m>
        <tpls c="5">
          <tpl fld="5" item="0"/>
          <tpl fld="3" item="0"/>
          <tpl fld="0" item="0"/>
          <tpl fld="1" item="0"/>
          <tpl fld="2" item="1"/>
        </tpls>
      </m>
      <n v="985" in="0">
        <tpls c="5">
          <tpl fld="5" item="0"/>
          <tpl hier="3" item="4294967295"/>
          <tpl fld="0" item="0"/>
          <tpl fld="1" item="1"/>
          <tpl fld="2" item="5"/>
        </tpls>
      </n>
      <m>
        <tpls c="4">
          <tpl fld="5" item="0"/>
          <tpl fld="3" item="4"/>
          <tpl fld="0" item="0"/>
          <tpl fld="1" item="0"/>
        </tpls>
      </m>
      <n v="25" in="0">
        <tpls c="4">
          <tpl fld="5" item="0"/>
          <tpl fld="3" item="0"/>
          <tpl fld="0" item="0"/>
          <tpl fld="1" item="1"/>
        </tpls>
      </n>
      <m>
        <tpls c="5">
          <tpl fld="5" item="0"/>
          <tpl fld="3" item="11"/>
          <tpl fld="0" item="0"/>
          <tpl fld="1" item="0"/>
          <tpl fld="2" item="1"/>
        </tpls>
      </m>
      <m>
        <tpls c="5">
          <tpl fld="5" item="0"/>
          <tpl fld="3" item="4"/>
          <tpl fld="0" item="0"/>
          <tpl fld="1" item="0"/>
          <tpl fld="2" item="0"/>
        </tpls>
      </m>
      <n v="45" in="0">
        <tpls c="5">
          <tpl fld="5" item="0"/>
          <tpl fld="3" item="3"/>
          <tpl fld="0" item="0"/>
          <tpl fld="1" item="1"/>
          <tpl fld="2" item="5"/>
        </tpls>
      </n>
      <n v="40" in="0">
        <tpls c="3">
          <tpl fld="5" item="0"/>
          <tpl fld="3" item="5"/>
          <tpl hier="4" item="4294967295"/>
        </tpls>
      </n>
      <m>
        <tpls c="6">
          <tpl fld="5" item="0"/>
          <tpl fld="4" item="2"/>
          <tpl fld="3" item="4"/>
          <tpl fld="0" item="0"/>
          <tpl fld="1" item="0"/>
          <tpl fld="2" item="1"/>
        </tpls>
      </m>
      <m>
        <tpls c="6">
          <tpl fld="5" item="0"/>
          <tpl fld="4" item="0"/>
          <tpl fld="3" item="0"/>
          <tpl fld="0" item="0"/>
          <tpl fld="1" item="0"/>
          <tpl fld="2" item="1"/>
        </tpls>
      </m>
      <n v="90" in="0">
        <tpls c="5">
          <tpl fld="5" item="0"/>
          <tpl fld="3" item="12"/>
          <tpl fld="0" item="0"/>
          <tpl fld="1" item="1"/>
          <tpl fld="2" item="5"/>
        </tpls>
      </n>
      <n v="40" in="0">
        <tpls c="5">
          <tpl fld="5" item="0"/>
          <tpl fld="3" item="2"/>
          <tpl fld="0" item="0"/>
          <tpl fld="1" item="1"/>
          <tpl fld="2" item="5"/>
        </tpls>
      </n>
      <n v="40" in="0">
        <tpls c="5">
          <tpl fld="5" item="0"/>
          <tpl fld="3" item="4"/>
          <tpl fld="0" item="0"/>
          <tpl fld="1" item="1"/>
          <tpl fld="2" item="4"/>
        </tpls>
      </n>
      <n v="90" in="0">
        <tpls c="3">
          <tpl fld="5" item="0"/>
          <tpl fld="3" item="12"/>
          <tpl fld="0" item="0"/>
        </tpls>
      </n>
      <n v="40" in="0">
        <tpls c="4">
          <tpl fld="5" item="0"/>
          <tpl fld="3" item="5"/>
          <tpl fld="0" item="0"/>
          <tpl fld="1" item="1"/>
        </tpls>
      </n>
      <m>
        <tpls c="6">
          <tpl fld="5" item="0"/>
          <tpl fld="4" item="2"/>
          <tpl fld="3" item="8"/>
          <tpl fld="0" item="0"/>
          <tpl fld="1" item="0"/>
          <tpl fld="2" item="1"/>
        </tpls>
      </m>
      <n v="60" in="0">
        <tpls c="5">
          <tpl fld="5" item="0"/>
          <tpl fld="3" item="8"/>
          <tpl fld="0" item="0"/>
          <tpl fld="1" item="0"/>
          <tpl fld="2" item="1"/>
        </tpls>
      </n>
      <n v="110" in="0">
        <tpls c="5">
          <tpl fld="5" item="0"/>
          <tpl fld="3" item="13"/>
          <tpl fld="0" item="0"/>
          <tpl fld="1" item="1"/>
          <tpl fld="2" item="5"/>
        </tpls>
      </n>
      <n v="30" in="0">
        <tpls c="5">
          <tpl fld="5" item="0"/>
          <tpl fld="3" item="3"/>
          <tpl fld="0" item="0"/>
          <tpl fld="1" item="0"/>
          <tpl fld="2" item="1"/>
        </tpls>
      </n>
      <m>
        <tpls c="6">
          <tpl fld="5" item="0"/>
          <tpl fld="4" item="3"/>
          <tpl fld="3" item="1"/>
          <tpl fld="0" item="0"/>
          <tpl fld="1" item="0"/>
          <tpl fld="2" item="1"/>
        </tpls>
      </m>
      <m>
        <tpls c="5">
          <tpl fld="5" item="0"/>
          <tpl fld="3" item="11"/>
          <tpl fld="0" item="0"/>
          <tpl fld="1" item="0"/>
          <tpl fld="2" item="3"/>
        </tpls>
      </m>
      <n v="10" in="0">
        <tpls c="4">
          <tpl fld="5" item="0"/>
          <tpl fld="3" item="2"/>
          <tpl fld="0" item="0"/>
          <tpl fld="1" item="0"/>
        </tpls>
      </n>
      <m>
        <tpls c="6">
          <tpl fld="5" item="0"/>
          <tpl fld="4" item="1"/>
          <tpl fld="3" item="9"/>
          <tpl fld="0" item="0"/>
          <tpl fld="1" item="0"/>
          <tpl fld="2" item="1"/>
        </tpls>
      </m>
      <n v="25" in="0">
        <tpls c="3">
          <tpl fld="5" item="0"/>
          <tpl fld="3" item="0"/>
          <tpl hier="4" item="4294967295"/>
        </tpls>
      </n>
      <n v="225" in="0">
        <tpls c="5">
          <tpl fld="5" item="0"/>
          <tpl hier="3" item="4294967295"/>
          <tpl fld="0" item="0"/>
          <tpl fld="1" item="0"/>
          <tpl fld="2" item="1"/>
        </tpls>
      </n>
      <m>
        <tpls c="6">
          <tpl fld="5" item="0"/>
          <tpl fld="4" item="2"/>
          <tpl fld="3" item="11"/>
          <tpl fld="0" item="0"/>
          <tpl fld="1" item="0"/>
          <tpl fld="2" item="1"/>
        </tpls>
      </m>
      <m>
        <tpls c="4">
          <tpl fld="5" item="0"/>
          <tpl fld="3" item="0"/>
          <tpl fld="0" item="0"/>
          <tpl fld="1" item="0"/>
        </tpls>
      </m>
      <m>
        <tpls c="6">
          <tpl fld="5" item="0"/>
          <tpl fld="4" item="1"/>
          <tpl fld="3" item="10"/>
          <tpl fld="0" item="0"/>
          <tpl fld="1" item="0"/>
          <tpl fld="2" item="1"/>
        </tpls>
      </m>
      <n v="90" in="0">
        <tpls c="3">
          <tpl fld="5" item="0"/>
          <tpl fld="3" item="7"/>
          <tpl hier="4" item="4294967295"/>
        </tpls>
      </n>
      <m>
        <tpls c="6">
          <tpl fld="5" item="0"/>
          <tpl fld="4" item="1"/>
          <tpl fld="3" item="11"/>
          <tpl fld="0" item="0"/>
          <tpl fld="1" item="0"/>
          <tpl fld="2" item="1"/>
        </tpls>
      </m>
      <n v="200" in="0">
        <tpls c="3">
          <tpl fld="5" item="0"/>
          <tpl fld="3" item="10"/>
          <tpl fld="0" item="0"/>
        </tpls>
      </n>
      <m>
        <tpls c="5">
          <tpl fld="5" item="0"/>
          <tpl fld="3" item="12"/>
          <tpl fld="0" item="0"/>
          <tpl fld="1" item="0"/>
          <tpl fld="2" item="3"/>
        </tpls>
      </m>
      <m>
        <tpls c="6">
          <tpl fld="5" item="0"/>
          <tpl fld="4" item="3"/>
          <tpl fld="3" item="2"/>
          <tpl fld="0" item="0"/>
          <tpl fld="1" item="0"/>
          <tpl fld="2" item="1"/>
        </tpls>
      </m>
      <n v="105" in="0">
        <tpls c="3">
          <tpl fld="5" item="0"/>
          <tpl fld="3" item="3"/>
          <tpl hier="4" item="4294967295"/>
        </tpls>
      </n>
      <m>
        <tpls c="5">
          <tpl fld="5" item="0"/>
          <tpl fld="3" item="12"/>
          <tpl fld="0" item="0"/>
          <tpl fld="1" item="1"/>
          <tpl fld="2" item="2"/>
        </tpls>
      </m>
      <n v="80" in="0">
        <tpls c="5">
          <tpl fld="5" item="0"/>
          <tpl fld="3" item="10"/>
          <tpl fld="0" item="0"/>
          <tpl fld="1" item="1"/>
          <tpl fld="2" item="2"/>
        </tpls>
      </n>
      <m>
        <tpls c="5">
          <tpl fld="5" item="0"/>
          <tpl fld="3" item="8"/>
          <tpl fld="0" item="0"/>
          <tpl fld="1" item="1"/>
          <tpl fld="2" item="5"/>
        </tpls>
      </m>
      <n v="80" in="0">
        <tpls c="5">
          <tpl fld="5" item="0"/>
          <tpl fld="3" item="4"/>
          <tpl fld="0" item="0"/>
          <tpl fld="1" item="1"/>
          <tpl fld="2" item="5"/>
        </tpls>
      </n>
      <n v="40" in="0">
        <tpls c="3">
          <tpl fld="5" item="0"/>
          <tpl fld="3" item="1"/>
          <tpl hier="4" item="4294967295"/>
        </tpls>
      </n>
      <n v="25" in="0">
        <tpls c="3">
          <tpl fld="5" item="0"/>
          <tpl fld="3" item="0"/>
          <tpl fld="0" item="0"/>
        </tpls>
      </n>
      <m>
        <tpls c="6">
          <tpl fld="5" item="0"/>
          <tpl fld="4" item="2"/>
          <tpl fld="3" item="2"/>
          <tpl fld="0" item="0"/>
          <tpl fld="1" item="0"/>
          <tpl fld="2" item="1"/>
        </tpls>
      </m>
      <m>
        <tpls c="5">
          <tpl fld="5" item="0"/>
          <tpl fld="3" item="0"/>
          <tpl fld="0" item="0"/>
          <tpl fld="1" item="0"/>
          <tpl fld="2" item="0"/>
        </tpls>
      </m>
      <n v="925" in="0">
        <tpls c="5">
          <tpl fld="5" item="0"/>
          <tpl fld="3" item="9"/>
          <tpl fld="0" item="0"/>
          <tpl fld="1" item="0"/>
          <tpl fld="2" item="3"/>
        </tpls>
      </n>
      <n v="90" in="0">
        <tpls c="4">
          <tpl fld="5" item="0"/>
          <tpl fld="3" item="10"/>
          <tpl fld="0" item="0"/>
          <tpl fld="1" item="1"/>
        </tpls>
      </n>
      <m>
        <tpls c="6">
          <tpl fld="5" item="0"/>
          <tpl fld="4" item="2"/>
          <tpl fld="3" item="13"/>
          <tpl fld="0" item="0"/>
          <tpl fld="1" item="0"/>
          <tpl fld="2" item="1"/>
        </tpls>
      </m>
      <n v="28" in="0">
        <tpls c="5">
          <tpl fld="5" item="0"/>
          <tpl fld="3" item="6"/>
          <tpl fld="0" item="0"/>
          <tpl fld="1" item="1"/>
          <tpl fld="2" item="5"/>
        </tpls>
      </n>
      <n v="10" in="0">
        <tpls c="5">
          <tpl fld="5" item="0"/>
          <tpl fld="3" item="10"/>
          <tpl fld="0" item="0"/>
          <tpl fld="1" item="0"/>
          <tpl fld="2" item="0"/>
        </tpls>
      </n>
      <n v="100" in="0">
        <tpls c="5">
          <tpl fld="5" item="0"/>
          <tpl fld="3" item="10"/>
          <tpl fld="0" item="0"/>
          <tpl fld="1" item="0"/>
          <tpl fld="2" item="3"/>
        </tpls>
      </n>
      <n v="40" in="0">
        <tpls c="3">
          <tpl fld="5" item="0"/>
          <tpl fld="3" item="5"/>
          <tpl fld="0" item="0"/>
        </tpls>
      </n>
      <n v="30" in="0">
        <tpls c="6">
          <tpl fld="5" item="0"/>
          <tpl fld="4" item="3"/>
          <tpl fld="3" item="8"/>
          <tpl fld="0" item="0"/>
          <tpl fld="1" item="0"/>
          <tpl fld="2" item="1"/>
        </tpls>
      </n>
      <m>
        <tpls c="5">
          <tpl fld="5" item="0"/>
          <tpl fld="3" item="7"/>
          <tpl fld="0" item="0"/>
          <tpl fld="1" item="0"/>
          <tpl fld="2" item="0"/>
        </tpls>
      </m>
      <n v="100" in="0">
        <tpls c="6">
          <tpl fld="5" item="0"/>
          <tpl fld="4" item="3"/>
          <tpl fld="3" item="9"/>
          <tpl fld="0" item="0"/>
          <tpl fld="1" item="0"/>
          <tpl fld="2" item="1"/>
        </tpls>
      </n>
      <n v="1452" in="0">
        <tpls c="3">
          <tpl fld="5" item="0"/>
          <tpl fld="3" item="9"/>
          <tpl fld="0" item="0"/>
        </tpls>
      </n>
      <n v="90" in="0">
        <tpls c="3">
          <tpl fld="5" item="0"/>
          <tpl fld="3" item="7"/>
          <tpl fld="0" item="0"/>
        </tpls>
      </n>
      <n v="80" in="0">
        <tpls c="5">
          <tpl fld="5" item="0"/>
          <tpl fld="3" item="11"/>
          <tpl fld="0" item="0"/>
          <tpl fld="1" item="1"/>
          <tpl fld="2" item="5"/>
        </tpls>
      </n>
      <m>
        <tpls c="5">
          <tpl fld="5" item="0"/>
          <tpl fld="3" item="7"/>
          <tpl fld="0" item="0"/>
          <tpl fld="1" item="0"/>
          <tpl fld="2" item="1"/>
        </tpls>
      </m>
      <m>
        <tpls c="6">
          <tpl fld="5" item="0"/>
          <tpl fld="4" item="3"/>
          <tpl fld="3" item="11"/>
          <tpl fld="0" item="0"/>
          <tpl fld="1" item="0"/>
          <tpl fld="2" item="1"/>
        </tpls>
      </m>
      <n v="17" in="0">
        <tpls c="4">
          <tpl fld="5" item="0"/>
          <tpl fld="3" item="6"/>
          <tpl fld="0" item="0"/>
          <tpl fld="1" item="0"/>
        </tpls>
      </n>
      <n v="110" in="0">
        <tpls c="3">
          <tpl fld="5" item="0"/>
          <tpl fld="3" item="13"/>
          <tpl hier="4" item="4294967295"/>
        </tpls>
      </n>
      <n v="10" in="0">
        <tpls c="5">
          <tpl fld="5" item="0"/>
          <tpl fld="3" item="7"/>
          <tpl fld="0" item="0"/>
          <tpl fld="1" item="0"/>
          <tpl fld="2" item="3"/>
        </tpls>
      </n>
      <m>
        <tpls c="4">
          <tpl fld="5" item="0"/>
          <tpl fld="3" item="1"/>
          <tpl fld="0" item="0"/>
          <tpl fld="1" item="0"/>
        </tpls>
      </m>
      <n v="10" in="0">
        <tpls c="5">
          <tpl fld="5" item="0"/>
          <tpl fld="3" item="11"/>
          <tpl fld="0" item="0"/>
          <tpl fld="1" item="1"/>
          <tpl fld="2" item="2"/>
        </tpls>
      </n>
      <n v="30" in="0">
        <tpls c="6">
          <tpl fld="5" item="0"/>
          <tpl fld="4" item="0"/>
          <tpl fld="3" item="8"/>
          <tpl fld="0" item="0"/>
          <tpl fld="1" item="0"/>
          <tpl fld="2" item="1"/>
        </tpls>
      </n>
      <n v="175" in="0">
        <tpls c="3">
          <tpl fld="5" item="0"/>
          <tpl fld="3" item="8"/>
          <tpl hier="4" item="4294967295"/>
        </tpls>
      </n>
      <m>
        <tpls c="5">
          <tpl fld="5" item="0"/>
          <tpl fld="3" item="6"/>
          <tpl fld="0" item="0"/>
          <tpl fld="1" item="0"/>
          <tpl fld="2" item="0"/>
        </tpls>
      </m>
      <m>
        <tpls c="5">
          <tpl fld="5" item="0"/>
          <tpl fld="3" item="7"/>
          <tpl fld="0" item="0"/>
          <tpl fld="1" item="1"/>
          <tpl fld="2" item="4"/>
        </tpls>
      </m>
      <m>
        <tpls c="5">
          <tpl fld="5" item="0"/>
          <tpl fld="3" item="5"/>
          <tpl fld="0" item="0"/>
          <tpl fld="1" item="1"/>
          <tpl fld="2" item="4"/>
        </tpls>
      </m>
      <n v="120" in="0">
        <tpls c="3">
          <tpl fld="5" item="0"/>
          <tpl fld="3" item="4"/>
          <tpl hier="4" item="4294967295"/>
        </tpls>
      </n>
      <n v="315" in="0">
        <tpls c="5">
          <tpl fld="5" item="0"/>
          <tpl hier="3" item="4294967295"/>
          <tpl fld="0" item="0"/>
          <tpl fld="1" item="1"/>
          <tpl fld="2" item="2"/>
        </tpls>
      </n>
      <m>
        <tpls c="6">
          <tpl fld="5" item="0"/>
          <tpl fld="4" item="2"/>
          <tpl fld="3" item="1"/>
          <tpl fld="0" item="0"/>
          <tpl fld="1" item="0"/>
          <tpl fld="2" item="1"/>
        </tpls>
      </m>
      <n v="95" in="0">
        <tpls c="4">
          <tpl fld="5" item="0"/>
          <tpl fld="3" item="8"/>
          <tpl fld="0" item="0"/>
          <tpl fld="1" item="1"/>
        </tpls>
      </n>
      <m>
        <tpls c="6">
          <tpl fld="5" item="0"/>
          <tpl fld="4" item="3"/>
          <tpl fld="3" item="0"/>
          <tpl fld="0" item="0"/>
          <tpl fld="1" item="0"/>
          <tpl fld="2" item="1"/>
        </tpls>
      </m>
      <m>
        <tpls c="6">
          <tpl fld="5" item="0"/>
          <tpl fld="4" item="3"/>
          <tpl fld="3" item="13"/>
          <tpl fld="0" item="0"/>
          <tpl fld="1" item="0"/>
          <tpl fld="2" item="1"/>
        </tpls>
      </m>
      <m>
        <tpls c="6">
          <tpl fld="5" item="0"/>
          <tpl fld="4" item="1"/>
          <tpl fld="3" item="13"/>
          <tpl fld="0" item="0"/>
          <tpl fld="1" item="0"/>
          <tpl fld="2" item="1"/>
        </tpls>
      </m>
      <m>
        <tpls c="5">
          <tpl fld="5" item="0"/>
          <tpl fld="3" item="12"/>
          <tpl fld="0" item="0"/>
          <tpl fld="1" item="0"/>
          <tpl fld="2" item="1"/>
        </tpls>
      </m>
      <m>
        <tpls c="6">
          <tpl fld="5" item="0"/>
          <tpl fld="4" item="0"/>
          <tpl fld="3" item="9"/>
          <tpl fld="0" item="0"/>
          <tpl fld="1" item="0"/>
          <tpl fld="2" item="1"/>
        </tpls>
      </m>
      <n v="140" in="0">
        <tpls c="3">
          <tpl fld="5" item="0"/>
          <tpl fld="3" item="2"/>
          <tpl fld="0" item="0"/>
        </tpls>
      </n>
      <m>
        <tpls c="5">
          <tpl fld="5" item="0"/>
          <tpl fld="3" item="4"/>
          <tpl fld="0" item="0"/>
          <tpl fld="1" item="1"/>
          <tpl fld="2" item="2"/>
        </tpls>
      </m>
      <m>
        <tpls c="5">
          <tpl fld="5" item="0"/>
          <tpl fld="3" item="0"/>
          <tpl fld="0" item="0"/>
          <tpl fld="1" item="0"/>
          <tpl fld="2" item="3"/>
        </tpls>
      </m>
      <n v="1547" in="0">
        <tpls c="4">
          <tpl fld="5" item="0"/>
          <tpl hier="3" item="4294967295"/>
          <tpl fld="0" item="0"/>
          <tpl fld="1" item="0"/>
        </tpls>
      </n>
      <m>
        <tpls c="4">
          <tpl fld="5" item="0"/>
          <tpl fld="3" item="13"/>
          <tpl fld="0" item="0"/>
          <tpl fld="1" item="0"/>
        </tpls>
      </m>
      <n v="80" in="0">
        <tpls c="4">
          <tpl fld="5" item="0"/>
          <tpl fld="3" item="8"/>
          <tpl fld="0" item="0"/>
          <tpl fld="1" item="0"/>
        </tpls>
      </n>
      <n v="200" in="0">
        <tpls c="4">
          <tpl fld="5" item="0"/>
          <tpl fld="3" item="11"/>
          <tpl fld="0" item="0"/>
          <tpl fld="1" item="0"/>
        </tpls>
      </n>
      <n v="80" in="0">
        <tpls c="4">
          <tpl fld="5" item="0"/>
          <tpl fld="3" item="7"/>
          <tpl fld="0" item="0"/>
          <tpl fld="1" item="1"/>
        </tpls>
      </n>
      <m>
        <tpls c="6">
          <tpl fld="5" item="0"/>
          <tpl fld="4" item="3"/>
          <tpl fld="3" item="6"/>
          <tpl fld="0" item="0"/>
          <tpl fld="1" item="0"/>
          <tpl fld="2" item="1"/>
        </tpls>
      </m>
      <n v="65" in="0">
        <tpls c="3">
          <tpl fld="5" item="0"/>
          <tpl fld="3" item="6"/>
          <tpl fld="0" item="0"/>
        </tpls>
      </n>
      <n v="200" in="0">
        <tpls c="3">
          <tpl fld="5" item="0"/>
          <tpl fld="3" item="10"/>
          <tpl hier="4" item="4294967295"/>
        </tpls>
      </n>
      <m>
        <tpls c="6">
          <tpl fld="5" item="0"/>
          <tpl fld="4" item="1"/>
          <tpl fld="3" item="2"/>
          <tpl fld="0" item="0"/>
          <tpl fld="1" item="0"/>
          <tpl fld="2" item="1"/>
        </tpls>
      </m>
      <m>
        <tpls c="5">
          <tpl fld="5" item="0"/>
          <tpl fld="3" item="10"/>
          <tpl fld="0" item="0"/>
          <tpl fld="1" item="0"/>
          <tpl fld="2" item="1"/>
        </tpls>
      </m>
      <n v="120" in="0">
        <tpls c="3">
          <tpl fld="5" item="0"/>
          <tpl fld="3" item="4"/>
          <tpl fld="0" item="0"/>
        </tpls>
      </n>
      <m>
        <tpls c="5">
          <tpl fld="5" item="0"/>
          <tpl fld="3" item="9"/>
          <tpl fld="0" item="0"/>
          <tpl fld="1" item="0"/>
          <tpl fld="2" item="0"/>
        </tpls>
      </m>
      <n v="35" in="0">
        <tpls c="6">
          <tpl fld="5" item="0"/>
          <tpl fld="4" item="2"/>
          <tpl fld="3" item="9"/>
          <tpl fld="0" item="0"/>
          <tpl fld="1" item="0"/>
          <tpl fld="2" item="1"/>
        </tpls>
      </n>
      <m>
        <tpls c="6">
          <tpl fld="5" item="0"/>
          <tpl fld="4" item="3"/>
          <tpl fld="3" item="3"/>
          <tpl fld="0" item="0"/>
          <tpl fld="1" item="0"/>
          <tpl fld="2" item="1"/>
        </tpls>
      </m>
      <m>
        <tpls c="5">
          <tpl fld="5" item="0"/>
          <tpl fld="3" item="1"/>
          <tpl fld="0" item="0"/>
          <tpl fld="1" item="1"/>
          <tpl fld="2" item="2"/>
        </tpls>
      </m>
      <m>
        <tpls c="5">
          <tpl fld="5" item="0"/>
          <tpl fld="3" item="5"/>
          <tpl fld="0" item="0"/>
          <tpl fld="1" item="1"/>
          <tpl fld="2" item="5"/>
        </tpls>
      </m>
      <m>
        <tpls c="6">
          <tpl fld="5" item="0"/>
          <tpl fld="4" item="3"/>
          <tpl fld="3" item="7"/>
          <tpl fld="0" item="0"/>
          <tpl fld="1" item="0"/>
          <tpl fld="2" item="1"/>
        </tpls>
      </m>
      <n v="10" in="0">
        <tpls c="5">
          <tpl fld="5" item="0"/>
          <tpl fld="3" item="3"/>
          <tpl fld="0" item="0"/>
          <tpl fld="1" item="0"/>
          <tpl fld="2" item="3"/>
        </tpls>
      </n>
      <n v="10" in="0">
        <tpls c="4">
          <tpl fld="5" item="0"/>
          <tpl fld="3" item="7"/>
          <tpl fld="0" item="0"/>
          <tpl fld="1" item="0"/>
        </tpls>
      </n>
      <m>
        <tpls c="6">
          <tpl fld="5" item="0"/>
          <tpl fld="4" item="2"/>
          <tpl fld="3" item="5"/>
          <tpl fld="0" item="0"/>
          <tpl fld="1" item="0"/>
          <tpl fld="2" item="1"/>
        </tpls>
      </m>
      <n v="45" in="0">
        <tpls c="4">
          <tpl fld="5" item="0"/>
          <tpl fld="3" item="3"/>
          <tpl fld="0" item="0"/>
          <tpl fld="1" item="1"/>
        </tpls>
      </n>
      <n v="110" in="0">
        <tpls c="4">
          <tpl fld="5" item="0"/>
          <tpl fld="3" item="13"/>
          <tpl fld="0" item="0"/>
          <tpl fld="1" item="1"/>
        </tpls>
      </n>
      <n v="392" in="0">
        <tpls c="4">
          <tpl fld="5" item="0"/>
          <tpl fld="3" item="9"/>
          <tpl fld="0" item="0"/>
          <tpl fld="1" item="1"/>
        </tpls>
      </n>
      <n v="120" in="0">
        <tpls c="4">
          <tpl fld="5" item="0"/>
          <tpl fld="3" item="4"/>
          <tpl fld="0" item="0"/>
          <tpl fld="1" item="1"/>
        </tpls>
      </n>
      <n v="2942" in="0">
        <tpls c="3">
          <tpl fld="5" item="0"/>
          <tpl hier="3" item="4294967295"/>
          <tpl fld="0" item="0"/>
        </tpls>
      </n>
      <m>
        <tpls c="5">
          <tpl fld="5" item="0"/>
          <tpl fld="3" item="13"/>
          <tpl fld="0" item="0"/>
          <tpl fld="1" item="0"/>
          <tpl fld="2" item="3"/>
        </tpls>
      </m>
      <m>
        <tpls c="6">
          <tpl fld="5" item="0"/>
          <tpl fld="4" item="0"/>
          <tpl fld="3" item="2"/>
          <tpl fld="0" item="0"/>
          <tpl fld="1" item="0"/>
          <tpl fld="2" item="1"/>
        </tpls>
      </m>
      <n v="90" in="0">
        <tpls c="5">
          <tpl fld="5" item="0"/>
          <tpl fld="3" item="2"/>
          <tpl fld="0" item="0"/>
          <tpl fld="1" item="1"/>
          <tpl fld="2" item="2"/>
        </tpls>
      </n>
      <n v="35" in="0">
        <tpls c="5">
          <tpl fld="5" item="0"/>
          <tpl fld="3" item="8"/>
          <tpl fld="0" item="0"/>
          <tpl fld="1" item="1"/>
          <tpl fld="2" item="4"/>
        </tpls>
      </n>
      <n v="290" in="0">
        <tpls c="3">
          <tpl fld="5" item="0"/>
          <tpl fld="3" item="11"/>
          <tpl fld="0" item="0"/>
        </tpls>
      </n>
      <m>
        <tpls c="5">
          <tpl fld="5" item="0"/>
          <tpl fld="3" item="5"/>
          <tpl fld="0" item="0"/>
          <tpl fld="1" item="0"/>
          <tpl fld="2" item="0"/>
        </tpls>
      </m>
      <m>
        <tpls c="6">
          <tpl fld="5" item="0"/>
          <tpl fld="4" item="3"/>
          <tpl fld="3" item="5"/>
          <tpl fld="0" item="0"/>
          <tpl fld="1" item="0"/>
          <tpl fld="2" item="1"/>
        </tpls>
      </m>
      <n v="65" in="0">
        <tpls c="3">
          <tpl fld="5" item="0"/>
          <tpl fld="3" item="6"/>
          <tpl hier="4" item="4294967295"/>
        </tpls>
      </n>
      <m>
        <tpls c="5">
          <tpl fld="5" item="0"/>
          <tpl fld="3" item="3"/>
          <tpl fld="0" item="0"/>
          <tpl fld="1" item="1"/>
          <tpl fld="2" item="2"/>
        </tpls>
      </m>
      <m>
        <tpls c="5">
          <tpl fld="5" item="0"/>
          <tpl fld="3" item="5"/>
          <tpl fld="0" item="0"/>
          <tpl fld="1" item="0"/>
          <tpl fld="2" item="3"/>
        </tpls>
      </m>
      <n v="30" in="0">
        <tpls c="6">
          <tpl fld="5" item="0"/>
          <tpl fld="4" item="1"/>
          <tpl fld="3" item="3"/>
          <tpl fld="0" item="0"/>
          <tpl fld="1" item="0"/>
          <tpl fld="2" item="1"/>
        </tpls>
      </n>
      <m>
        <tpls c="5">
          <tpl fld="5" item="0"/>
          <tpl fld="3" item="2"/>
          <tpl fld="0" item="0"/>
          <tpl fld="1" item="0"/>
          <tpl fld="2" item="1"/>
        </tpls>
      </m>
      <m>
        <tpls c="6">
          <tpl fld="5" item="0"/>
          <tpl fld="4" item="3"/>
          <tpl fld="3" item="10"/>
          <tpl fld="0" item="0"/>
          <tpl fld="1" item="0"/>
          <tpl fld="2" item="1"/>
        </tpls>
      </m>
      <n v="110" in="0">
        <tpls c="4">
          <tpl fld="5" item="0"/>
          <tpl fld="3" item="10"/>
          <tpl fld="0" item="0"/>
          <tpl fld="1" item="0"/>
        </tpls>
      </n>
      <n v="90" in="0">
        <tpls c="4">
          <tpl fld="5" item="0"/>
          <tpl fld="3" item="11"/>
          <tpl fld="0" item="0"/>
          <tpl fld="1" item="1"/>
        </tpls>
      </n>
      <n v="175" in="0">
        <tpls c="3">
          <tpl fld="5" item="0"/>
          <tpl fld="3" item="8"/>
          <tpl fld="0" item="0"/>
        </tpls>
      </n>
      <n v="60" in="0">
        <tpls c="5">
          <tpl fld="5" item="0"/>
          <tpl fld="3" item="8"/>
          <tpl fld="0" item="0"/>
          <tpl fld="1" item="1"/>
          <tpl fld="2" item="2"/>
        </tpls>
      </n>
      <n v="40" in="0">
        <tpls c="5">
          <tpl fld="5" item="0"/>
          <tpl fld="3" item="1"/>
          <tpl fld="0" item="0"/>
          <tpl fld="1" item="1"/>
          <tpl fld="2" item="5"/>
        </tpls>
      </n>
      <m>
        <tpls c="6">
          <tpl fld="5" item="0"/>
          <tpl fld="4" item="0"/>
          <tpl fld="3" item="12"/>
          <tpl fld="0" item="0"/>
          <tpl fld="1" item="0"/>
          <tpl fld="2" item="1"/>
        </tpls>
      </m>
      <m>
        <tpls c="5">
          <tpl fld="5" item="0"/>
          <tpl fld="3" item="3"/>
          <tpl fld="0" item="0"/>
          <tpl fld="1" item="1"/>
          <tpl fld="2" item="4"/>
        </tpls>
      </m>
      <n v="1060" in="0">
        <tpls c="4">
          <tpl fld="5" item="0"/>
          <tpl fld="3" item="9"/>
          <tpl fld="0" item="0"/>
          <tpl fld="1" item="0"/>
        </tpls>
      </n>
      <m>
        <tpls c="5">
          <tpl fld="5" item="0"/>
          <tpl fld="3" item="4"/>
          <tpl fld="0" item="0"/>
          <tpl fld="1" item="0"/>
          <tpl fld="2" item="3"/>
        </tpls>
      </m>
      <m>
        <tpls c="6">
          <tpl fld="5" item="0"/>
          <tpl fld="4" item="0"/>
          <tpl fld="3" item="13"/>
          <tpl fld="0" item="0"/>
          <tpl fld="1" item="0"/>
          <tpl fld="2" item="1"/>
        </tpls>
      </m>
      <m>
        <tpls c="5">
          <tpl fld="5" item="0"/>
          <tpl fld="3" item="10"/>
          <tpl fld="0" item="0"/>
          <tpl fld="1" item="1"/>
          <tpl fld="2" item="4"/>
        </tpls>
      </m>
      <m>
        <tpls c="6">
          <tpl fld="5" item="0"/>
          <tpl fld="4" item="0"/>
          <tpl fld="3" item="6"/>
          <tpl fld="0" item="0"/>
          <tpl fld="1" item="0"/>
          <tpl fld="2" item="1"/>
        </tpls>
      </m>
      <n v="40" in="0">
        <tpls c="4">
          <tpl fld="5" item="0"/>
          <tpl fld="3" item="1"/>
          <tpl fld="0" item="0"/>
          <tpl fld="1" item="1"/>
        </tpls>
      </n>
      <m>
        <tpls c="4">
          <tpl fld="5" item="0"/>
          <tpl fld="3" item="12"/>
          <tpl fld="0" item="0"/>
          <tpl fld="1" item="0"/>
        </tpls>
      </m>
      <m>
        <tpls c="6">
          <tpl fld="5" item="0"/>
          <tpl fld="4" item="0"/>
          <tpl fld="3" item="3"/>
          <tpl fld="0" item="0"/>
          <tpl fld="1" item="0"/>
          <tpl fld="2" item="1"/>
        </tpls>
      </m>
      <n v="40" in="0">
        <tpls c="3">
          <tpl fld="5" item="0"/>
          <tpl fld="3" item="1"/>
          <tpl fld="0" item="0"/>
        </tpls>
      </n>
      <n v="230" in="0">
        <tpls c="5">
          <tpl fld="5" item="0"/>
          <tpl hier="3" item="4294967295"/>
          <tpl fld="0" item="0"/>
          <tpl fld="1" item="0"/>
          <tpl fld="2" item="0"/>
        </tpls>
      </n>
      <n v="1395" in="0">
        <tpls c="4">
          <tpl fld="5" item="0"/>
          <tpl hier="3" item="4294967295"/>
          <tpl fld="0" item="0"/>
          <tpl fld="1" item="1"/>
        </tpls>
      </n>
      <m>
        <tpls c="6">
          <tpl fld="5" item="0"/>
          <tpl fld="4" item="1"/>
          <tpl fld="3" item="7"/>
          <tpl fld="0" item="0"/>
          <tpl fld="1" item="0"/>
          <tpl fld="2" item="1"/>
        </tpls>
      </m>
      <m>
        <tpls c="6">
          <tpl fld="5" item="0"/>
          <tpl fld="4" item="1"/>
          <tpl fld="3" item="4"/>
          <tpl fld="0" item="0"/>
          <tpl fld="1" item="0"/>
          <tpl fld="2" item="1"/>
        </tpls>
      </m>
      <n v="30" in="0">
        <tpls c="6">
          <tpl fld="5" item="0"/>
          <tpl fld="4" item="1"/>
          <tpl hier="3" item="4294967295"/>
          <tpl fld="0" item="0"/>
          <tpl fld="1" item="0"/>
          <tpl fld="2" item="1"/>
        </tpls>
      </n>
      <n v="200" in="0">
        <tpls c="5">
          <tpl fld="5" item="0"/>
          <tpl fld="3" item="11"/>
          <tpl fld="0" item="0"/>
          <tpl fld="1" item="0"/>
          <tpl fld="2" item="0"/>
        </tpls>
      </n>
      <n v="290" in="0">
        <tpls c="3">
          <tpl fld="5" item="0"/>
          <tpl fld="3" item="11"/>
          <tpl hier="4" item="4294967295"/>
        </tpls>
      </n>
      <n v="135" in="0">
        <tpls c="5">
          <tpl fld="5" item="0"/>
          <tpl fld="3" item="9"/>
          <tpl fld="0" item="0"/>
          <tpl fld="1" item="0"/>
          <tpl fld="2" item="1"/>
        </tpls>
      </n>
      <m>
        <tpls c="5">
          <tpl fld="5" item="0"/>
          <tpl fld="3" item="6"/>
          <tpl fld="0" item="0"/>
          <tpl fld="1" item="0"/>
          <tpl fld="2" item="1"/>
        </tpls>
      </m>
      <m>
        <tpls c="5">
          <tpl fld="5" item="0"/>
          <tpl fld="3" item="12"/>
          <tpl fld="0" item="0"/>
          <tpl fld="1" item="0"/>
          <tpl fld="2" item="0"/>
        </tpls>
      </m>
      <m>
        <tpls c="6">
          <tpl fld="5" item="0"/>
          <tpl fld="4" item="1"/>
          <tpl fld="3" item="12"/>
          <tpl fld="0" item="0"/>
          <tpl fld="1" item="0"/>
          <tpl fld="2" item="1"/>
        </tpls>
      </m>
      <n v="20" in="0">
        <tpls c="5">
          <tpl fld="5" item="0"/>
          <tpl fld="3" item="6"/>
          <tpl fld="0" item="0"/>
          <tpl fld="1" item="1"/>
          <tpl fld="2" item="4"/>
        </tpls>
      </n>
      <m>
        <tpls c="5">
          <tpl fld="5" item="0"/>
          <tpl fld="3" item="12"/>
          <tpl fld="0" item="0"/>
          <tpl fld="1" item="1"/>
          <tpl fld="2" item="4"/>
        </tpls>
      </m>
      <m>
        <tpls c="5">
          <tpl fld="5" item="0"/>
          <tpl fld="3" item="2"/>
          <tpl fld="0" item="0"/>
          <tpl fld="1" item="1"/>
          <tpl fld="2" item="4"/>
        </tpls>
      </m>
      <m>
        <tpls c="5">
          <tpl fld="5" item="0"/>
          <tpl fld="3" item="11"/>
          <tpl fld="0" item="0"/>
          <tpl fld="1" item="1"/>
          <tpl fld="2" item="4"/>
        </tpls>
      </m>
      <n v="95" in="0">
        <tpls c="5">
          <tpl fld="5" item="0"/>
          <tpl hier="3" item="4294967295"/>
          <tpl fld="0" item="0"/>
          <tpl fld="1" item="1"/>
          <tpl fld="2" item="4"/>
        </tpls>
      </n>
      <m>
        <tpls c="5">
          <tpl fld="5" item="0"/>
          <tpl fld="3" item="0"/>
          <tpl fld="0" item="0"/>
          <tpl fld="1" item="1"/>
          <tpl fld="2" item="4"/>
        </tpls>
      </m>
      <n v="10" in="0">
        <tpls c="5">
          <tpl fld="5" item="0"/>
          <tpl fld="3" item="10"/>
          <tpl fld="0" item="0"/>
          <tpl fld="1" item="1"/>
          <tpl fld="2" item="5"/>
        </tpls>
      </n>
      <n v="387" in="0">
        <tpls c="5">
          <tpl fld="5" item="0"/>
          <tpl fld="3" item="9"/>
          <tpl fld="0" item="0"/>
          <tpl fld="1" item="1"/>
          <tpl fld="2" item="5"/>
        </tpls>
      </n>
      <m>
        <tpls c="5">
          <tpl fld="5" item="0"/>
          <tpl fld="3" item="13"/>
          <tpl fld="0" item="0"/>
          <tpl fld="1" item="1"/>
          <tpl fld="2" item="4"/>
        </tpls>
      </m>
      <m>
        <tpls c="5">
          <tpl fld="5" item="0"/>
          <tpl fld="3" item="13"/>
          <tpl fld="0" item="0"/>
          <tpl fld="1" item="0"/>
          <tpl fld="2" item="1"/>
        </tpls>
      </m>
      <n v="110" in="0">
        <tpls c="3">
          <tpl fld="5" item="0"/>
          <tpl fld="3" item="13"/>
          <tpl fld="0" item="0"/>
        </tpls>
      </n>
      <m>
        <tpls c="5">
          <tpl fld="5" item="0"/>
          <tpl fld="3" item="13"/>
          <tpl fld="0" item="0"/>
          <tpl fld="1" item="1"/>
          <tpl fld="2" item="2"/>
        </tpls>
      </m>
      <m>
        <tpls c="5">
          <tpl fld="5" item="0"/>
          <tpl fld="3" item="13"/>
          <tpl fld="0" item="0"/>
          <tpl fld="1" item="0"/>
          <tpl fld="2" item="0"/>
        </tpls>
      </m>
      <m>
        <tpls c="6">
          <tpl fld="5" item="0"/>
          <tpl fld="4" item="3"/>
          <tpl fld="3" item="12"/>
          <tpl fld="0" item="0"/>
          <tpl fld="1" item="0"/>
          <tpl fld="2" item="1"/>
        </tpls>
      </m>
      <m>
        <tpls c="6">
          <tpl fld="5" item="0"/>
          <tpl fld="4" item="3"/>
          <tpl fld="3" item="4"/>
          <tpl fld="0" item="0"/>
          <tpl fld="1" item="0"/>
          <tpl fld="2" item="1"/>
        </tpls>
      </m>
      <n v="130" in="0">
        <tpls c="6">
          <tpl fld="5" item="0"/>
          <tpl fld="4" item="3"/>
          <tpl hier="3" item="4294967295"/>
          <tpl fld="0" item="0"/>
          <tpl fld="1" item="0"/>
          <tpl fld="2" item="1"/>
        </tpls>
      </n>
    </entries>
    <queryCache count="30">
      <query mdx="[Ventes_de_produits_par_catégorie_et_par_date].[Date de commande (année)].&amp;[2019]">
        <tpls c="1">
          <tpl fld="0" item="0"/>
        </tpls>
      </query>
      <query mdx="[Ventes_de_produits_par_catégorie_et_par_date].[Date de commande (trimestre)].&amp;[Trim1]">
        <tpls c="1">
          <tpl fld="1" item="0"/>
        </tpls>
      </query>
      <query mdx="[Ventes_de_produits_par_catégorie_et_par_date].[Date de commande (mois)].&amp;[févr]">
        <tpls c="1">
          <tpl fld="2" item="0"/>
        </tpls>
      </query>
      <query mdx="[Ventes_de_produits_par_catégorie_et_par_date].[Catégorie].&amp;[Huile]">
        <tpls c="1">
          <tpl fld="3" item="0"/>
        </tpls>
      </query>
      <query mdx="[Ventes_de_produits_par_catégorie_et_par_date].[Date de commande (mois)].&amp;[janv]">
        <tpls c="1">
          <tpl fld="2" item="1"/>
        </tpls>
      </query>
      <query mdx="[Ventes_de_produits_par_catégorie_et_par_date].[Date de commande].&amp;[2019-01-20T00:00:00]">
        <tpls c="1">
          <tpl fld="4" item="0"/>
        </tpls>
      </query>
      <query mdx="[Ventes_de_produits_par_catégorie_et_par_date].[Catégorie].&amp;[Graines]">
        <tpls c="1">
          <tpl fld="3" item="1"/>
        </tpls>
      </query>
      <query mdx="[Ventes_de_produits_par_catégorie_et_par_date].[Date de commande (trimestre)].&amp;[Trim2]">
        <tpls c="1">
          <tpl fld="1" item="1"/>
        </tpls>
      </query>
      <query mdx="[Ventes_de_produits_par_catégorie_et_par_date].[Date de commande (mois)].&amp;[juin]">
        <tpls c="1">
          <tpl fld="2" item="2"/>
        </tpls>
      </query>
      <query mdx="[Ventes_de_produits_par_catégorie_et_par_date].[Catégorie].&amp;[Confitures, Conserves]">
        <tpls c="1">
          <tpl fld="3" item="2"/>
        </tpls>
      </query>
      <query mdx="[Ventes_de_produits_par_catégorie_et_par_date].[Catégorie].&amp;[Gâteaux et préparations pour gâteaux]">
        <tpls c="1">
          <tpl fld="3" item="3"/>
        </tpls>
      </query>
      <query mdx="[Ventes_de_produits_par_catégorie_et_par_date].[Catégorie].&amp;[Viande en conserve]">
        <tpls c="1">
          <tpl fld="3" item="4"/>
        </tpls>
      </query>
      <query mdx="[Ventes_de_produits_par_catégorie_et_par_date].[Date de commande (année)].[All]">
        <tpls c="1">
          <tpl hier="4" item="4294967295"/>
        </tpls>
      </query>
      <query mdx="[Ventes_de_produits_par_catégorie_et_par_date].[Catégorie].&amp;[Fruits et légumes en conserve]">
        <tpls c="1">
          <tpl fld="3" item="5"/>
        </tpls>
      </query>
      <query mdx="[Ventes_de_produits_par_catégorie_et_par_date].[Date de commande (mois)].&amp;[mars]">
        <tpls c="1">
          <tpl fld="2" item="3"/>
        </tpls>
      </query>
      <query mdx="[Ventes_de_produits_par_catégorie_et_par_date].[Catégorie].[All]">
        <tpls c="1">
          <tpl hier="3" item="4294967295"/>
        </tpls>
      </query>
      <query mdx="[Measures].[Somme de SommeDeQuantité]">
        <tpls c="1">
          <tpl fld="5" item="0"/>
        </tpls>
      </query>
      <query mdx="[Ventes_de_produits_par_catégorie_et_par_date].[Catégorie].&amp;[Sauces]">
        <tpls c="1">
          <tpl fld="3" item="6"/>
        </tpls>
      </query>
      <query mdx="[Ventes_de_produits_par_catégorie_et_par_date].[Catégorie].&amp;[Condiments]">
        <tpls c="1">
          <tpl fld="3" item="7"/>
        </tpls>
      </query>
      <query mdx="[Ventes_de_produits_par_catégorie_et_par_date].[Catégorie].&amp;[Noix et fruits secs]">
        <tpls c="1">
          <tpl fld="3" item="8"/>
        </tpls>
      </query>
      <query mdx="[Ventes_de_produits_par_catégorie_et_par_date].[Date de commande].&amp;[2019-01-30T00:00:00]">
        <tpls c="1">
          <tpl fld="4" item="1"/>
        </tpls>
      </query>
      <query mdx="[Ventes_de_produits_par_catégorie_et_par_date].[Catégorie].&amp;[Boissons]">
        <tpls c="1">
          <tpl fld="3" item="9"/>
        </tpls>
      </query>
      <query mdx="[Ventes_de_produits_par_catégorie_et_par_date].[Catégorie].&amp;[Bonbons]">
        <tpls c="1">
          <tpl fld="3" item="10"/>
        </tpls>
      </query>
      <query mdx="[Ventes_de_produits_par_catégorie_et_par_date].[Date de commande].&amp;[2019-01-22T00:00:00]">
        <tpls c="1">
          <tpl fld="4" item="2"/>
        </tpls>
      </query>
      <query mdx="[Ventes_de_produits_par_catégorie_et_par_date].[Catégorie].&amp;[Soupes]">
        <tpls c="1">
          <tpl fld="3" item="11"/>
        </tpls>
      </query>
      <query mdx="[Ventes_de_produits_par_catégorie_et_par_date].[Catégorie].&amp;[Produits laitiers]">
        <tpls c="1">
          <tpl fld="3" item="12"/>
        </tpls>
      </query>
      <query mdx="[Ventes_de_produits_par_catégorie_et_par_date].[Date de commande (mois)].&amp;[mai]">
        <tpls c="1">
          <tpl fld="2" item="4"/>
        </tpls>
      </query>
      <query mdx="[Ventes_de_produits_par_catégorie_et_par_date].[Date de commande (mois)].&amp;[avr]">
        <tpls c="1">
          <tpl fld="2" item="5"/>
        </tpls>
      </query>
      <query mdx="[Ventes_de_produits_par_catégorie_et_par_date].[Catégorie].&amp;[Pâtes]">
        <tpls c="1">
          <tpl fld="3" item="13"/>
        </tpls>
      </query>
      <query mdx="[Ventes_de_produits_par_catégorie_et_par_date].[Date de commande].&amp;[2019-01-15T00:00:00]">
        <tpls c="1">
          <tpl fld="4" item="3"/>
        </tpls>
      </query>
    </queryCache>
    <serverFormats count="1">
      <serverFormat format="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oel Green" refreshedDate="44260.481108796295" backgroundQuery="1" createdVersion="6" refreshedVersion="6" minRefreshableVersion="3" recordCount="0" supportSubquery="1" supportAdvancedDrill="1" xr:uid="{00000000-000A-0000-FFFF-FFFF00000000}">
  <cacheSource type="external" connectionId="2"/>
  <cacheFields count="7">
    <cacheField name="[Ventes_de_produits_par_catégorie_et_par_date].[Catégorie].[Catégorie]" caption="Catégorie" numFmtId="0" hierarchy="2" level="1">
      <sharedItems count="14">
        <s v="Boissons"/>
        <s v="Bonbons"/>
        <s v="Condiments"/>
        <s v="Confitures, Conserves"/>
        <s v="Fruits et légumes en conserve"/>
        <s v="Gâteaux et préparations pour gâteaux"/>
        <s v="Graines"/>
        <s v="Huile"/>
        <s v="Noix et fruits secs"/>
        <s v="Pâtes"/>
        <s v="Produits laitiers"/>
        <s v="Sauces"/>
        <s v="Soupes"/>
        <s v="Viande en conserve"/>
      </sharedItems>
    </cacheField>
    <cacheField name="[Ventes_de_produits_par_catégorie_et_par_date].[Date de commande].[Date de commande]" caption="Date de commande" numFmtId="0" level="1">
      <sharedItems containsSemiMixedTypes="0" containsNonDate="0" containsDate="1" containsString="0" minDate="2019-01-15T00:00:00" maxDate="2019-01-31T00:00:00" count="4">
        <d v="2019-01-15T00:00:00"/>
        <d v="2019-01-20T00:00:00"/>
        <d v="2019-01-22T00:00:00"/>
        <d v="2019-01-30T00:00:00"/>
      </sharedItems>
    </cacheField>
    <cacheField name="[Ventes_de_produits_par_catégorie_et_par_date].[Date de commande (mois)].[Date de commande (mois)]" caption="Date de commande (mois)" numFmtId="0" hierarchy="5" level="1">
      <sharedItems count="6">
        <s v="janv"/>
        <s v="févr"/>
        <s v="mars"/>
        <s v="avr"/>
        <s v="mai"/>
        <s v="juin"/>
      </sharedItems>
    </cacheField>
    <cacheField name="[Ventes_de_produits_par_catégorie_et_par_date].[Date de commande (trimestre)].[Date de commande (trimestre)]" caption="Date de commande (trimestre)" numFmtId="0" hierarchy="4" level="1">
      <sharedItems count="2">
        <s v="Trim1"/>
        <s v="Trim2"/>
      </sharedItems>
    </cacheField>
    <cacheField name="[Ventes_de_produits_par_catégorie_et_par_date].[Date de commande (année)].[Date de commande (année)]" caption="Date de commande (année)" numFmtId="0" hierarchy="3" level="1">
      <sharedItems count="1">
        <s v="2019"/>
      </sharedItems>
    </cacheField>
    <cacheField name="[Measures].[Somme de SommeDeQuantité]" caption="Somme de SommeDeQuantité" numFmtId="0" hierarchy="7" level="32767"/>
    <cacheField name="[Measures].[_moyenne des ventes Status]" caption="_moyenne des ventes Status" numFmtId="0" hierarchy="12" level="32767"/>
  </cacheFields>
  <cacheHierarchies count="13">
    <cacheHierarchy uniqueName="[Ventes_de_produits_par_catégorie_et_par_date].[Date de commande]" caption="Date de commande" attribute="1" time="1" defaultMemberUniqueName="[Ventes_de_produits_par_catégorie_et_par_date].[Date de commande].[All]" allUniqueName="[Ventes_de_produits_par_catégorie_et_par_date].[Date de commande].[All]" dimensionUniqueName="[Ventes_de_produits_par_catégorie_et_par_date]" displayFolder="" count="2" memberValueDatatype="7" unbalanced="0">
      <fieldsUsage count="2">
        <fieldUsage x="-1"/>
        <fieldUsage x="1"/>
      </fieldsUsage>
    </cacheHierarchy>
    <cacheHierarchy uniqueName="[Ventes_de_produits_par_catégorie_et_par_date].[SommeDeQuantité]" caption="SommeDeQuantité" attribute="1" defaultMemberUniqueName="[Ventes_de_produits_par_catégorie_et_par_date].[SommeDeQuantité].[All]" allUniqueName="[Ventes_de_produits_par_catégorie_et_par_date].[SommeDeQuantité].[All]" dimensionUniqueName="[Ventes_de_produits_par_catégorie_et_par_date]" displayFolder="" count="0" memberValueDatatype="20" unbalanced="0"/>
    <cacheHierarchy uniqueName="[Ventes_de_produits_par_catégorie_et_par_date].[Catégorie]" caption="Catégorie" attribute="1" defaultMemberUniqueName="[Ventes_de_produits_par_catégorie_et_par_date].[Catégorie].[All]" allUniqueName="[Ventes_de_produits_par_catégorie_et_par_date].[Catégorie].[All]" dimensionUniqueName="[Ventes_de_produits_par_catégorie_et_par_date]" displayFolder="" count="2" memberValueDatatype="130" unbalanced="0">
      <fieldsUsage count="2">
        <fieldUsage x="-1"/>
        <fieldUsage x="0"/>
      </fieldsUsage>
    </cacheHierarchy>
    <cacheHierarchy uniqueName="[Ventes_de_produits_par_catégorie_et_par_date].[Date de commande (année)]" caption="Date de commande (année)" attribute="1" defaultMemberUniqueName="[Ventes_de_produits_par_catégorie_et_par_date].[Date de commande (année)].[All]" allUniqueName="[Ventes_de_produits_par_catégorie_et_par_date].[Date de commande (année)].[All]" dimensionUniqueName="[Ventes_de_produits_par_catégorie_et_par_date]" displayFolder="" count="2" memberValueDatatype="130" unbalanced="0">
      <fieldsUsage count="2">
        <fieldUsage x="-1"/>
        <fieldUsage x="4"/>
      </fieldsUsage>
    </cacheHierarchy>
    <cacheHierarchy uniqueName="[Ventes_de_produits_par_catégorie_et_par_date].[Date de commande (trimestre)]" caption="Date de commande (trimestre)" attribute="1" defaultMemberUniqueName="[Ventes_de_produits_par_catégorie_et_par_date].[Date de commande (trimestre)].[All]" allUniqueName="[Ventes_de_produits_par_catégorie_et_par_date].[Date de commande (trimestre)].[All]" dimensionUniqueName="[Ventes_de_produits_par_catégorie_et_par_date]" displayFolder="" count="2" memberValueDatatype="130" unbalanced="0">
      <fieldsUsage count="2">
        <fieldUsage x="-1"/>
        <fieldUsage x="3"/>
      </fieldsUsage>
    </cacheHierarchy>
    <cacheHierarchy uniqueName="[Ventes_de_produits_par_catégorie_et_par_date].[Date de commande (mois)]" caption="Date de commande (mois)" attribute="1" defaultMemberUniqueName="[Ventes_de_produits_par_catégorie_et_par_date].[Date de commande (mois)].[All]" allUniqueName="[Ventes_de_produits_par_catégorie_et_par_date].[Date de commande (mois)].[All]" dimensionUniqueName="[Ventes_de_produits_par_catégorie_et_par_date]" displayFolder="" count="2" memberValueDatatype="130" unbalanced="0">
      <fieldsUsage count="2">
        <fieldUsage x="-1"/>
        <fieldUsage x="2"/>
      </fieldsUsage>
    </cacheHierarchy>
    <cacheHierarchy uniqueName="[Ventes_de_produits_par_catégorie_et_par_date].[Date de commande (index des mois)]" caption="Date de commande (index des mois)" attribute="1" defaultMemberUniqueName="[Ventes_de_produits_par_catégorie_et_par_date].[Date de commande (index des mois)].[All]" allUniqueName="[Ventes_de_produits_par_catégorie_et_par_date].[Date de commande (index des mois)].[All]" dimensionUniqueName="[Ventes_de_produits_par_catégorie_et_par_date]" displayFolder="" count="0" memberValueDatatype="20" unbalanced="0" hidden="1"/>
    <cacheHierarchy uniqueName="[Measures].[Somme de SommeDeQuantité]" caption="Somme de SommeDeQuantité" measure="1" displayFolder="" measureGroup="Ventes_de_produits_par_catégorie_et_par_date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moyenne des ventes]" caption="moyenne des ventes" measure="1" displayFolder="" measureGroup="Ventes_de_produits_par_catégorie_et_par_date" count="0"/>
    <cacheHierarchy uniqueName="[Measures].[__XL_Count Ventes_de_produits_par_catégorie_et_par_date]" caption="__XL_Count Ventes_de_produits_par_catégorie_et_par_date" measure="1" displayFolder="" measureGroup="Ventes_de_produits_par_catégorie_et_par_date" count="0" hidden="1"/>
    <cacheHierarchy uniqueName="[Measures].[__No measures defined]" caption="__No measures defined" measure="1" displayFolder="" count="0" hidden="1"/>
    <cacheHierarchy uniqueName="[Measures].[_moyenne des ventes Goal]" caption="_moyenne des ventes Goal" measure="1" displayFolder="" measureGroup="Ventes_de_produits_par_catégorie_et_par_date" count="0" hidden="1"/>
    <cacheHierarchy uniqueName="[Measures].[_moyenne des ventes Status]" caption="_moyenne des ventes Status" measure="1" displayFolder="" measureGroup="Ventes_de_produits_par_catégorie_et_par_date" count="0" oneField="1" hidden="1">
      <fieldsUsage count="1">
        <fieldUsage x="6"/>
      </fieldsUsage>
    </cacheHierarchy>
  </cacheHierarchies>
  <kpis count="1">
    <kpi uniqueName="moyenne des ventes" caption="moyenne des ventes" displayFolder="" measureGroup="Ventes_de_produits_par_catégorie_et_par_date" parent="" value="[Measures].[moyenne des ventes]" goal="[Measures].[_moyenne des ventes Goal]" status="[Measures].[_moyenne des ventes Status]" trend="" weight=""/>
  </kpis>
  <dimensions count="2">
    <dimension measure="1" name="Measures" uniqueName="[Measures]" caption="Measures"/>
    <dimension name="Ventes_de_produits_par_catégorie_et_par_date" uniqueName="[Ventes_de_produits_par_catégorie_et_par_date]" caption="Ventes_de_produits_par_catégorie_et_par_date"/>
  </dimensions>
  <measureGroups count="1">
    <measureGroup name="Ventes_de_produits_par_catégorie_et_par_date" caption="Ventes_de_produits_par_catégorie_et_par_dat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4" cacheId="100" applyNumberFormats="0" applyBorderFormats="0" applyFontFormats="0" applyPatternFormats="0" applyAlignmentFormats="0" applyWidthHeightFormats="1" dataCaption="Valeurs" tag="6b47927a-605f-4793-b10b-cb71afea24dc" updatedVersion="6" minRefreshableVersion="3" useAutoFormatting="1" subtotalHiddenItems="1" itemPrintTitles="1" createdVersion="6" indent="0" outline="1" outlineData="1" multipleFieldFilters="0">
  <location ref="A3:AE15" firstHeaderRow="1" firstDataRow="3" firstDataCol="1"/>
  <pivotFields count="7">
    <pivotField axis="axisCol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>
      <items count="7">
        <item x="0" e="0"/>
        <item x="1" e="0"/>
        <item x="2" e="0"/>
        <item x="3" e="0"/>
        <item x="4" e="0"/>
        <item x="5" e="0"/>
        <item t="default"/>
      </items>
    </pivotField>
    <pivotField axis="axisRow" allDrilled="1" showAll="0" dataSourceSort="1">
      <items count="3">
        <item x="0"/>
        <item x="1"/>
        <item t="default"/>
      </items>
    </pivotField>
    <pivotField axis="axisRow" allDrilled="1" showAll="0" dataSourceSort="1">
      <items count="2">
        <item x="0"/>
        <item t="default"/>
      </items>
    </pivotField>
    <pivotField dataField="1" showAll="0"/>
    <pivotField dataField="1" showAll="0"/>
  </pivotFields>
  <rowFields count="4">
    <field x="4"/>
    <field x="3"/>
    <field x="2"/>
    <field x="1"/>
  </rowFields>
  <rowItems count="10">
    <i>
      <x/>
    </i>
    <i r="1">
      <x/>
    </i>
    <i r="2">
      <x/>
    </i>
    <i r="2">
      <x v="1"/>
    </i>
    <i r="2">
      <x v="2"/>
    </i>
    <i r="1">
      <x v="1"/>
    </i>
    <i r="2">
      <x v="3"/>
    </i>
    <i r="2">
      <x v="4"/>
    </i>
    <i r="2">
      <x v="5"/>
    </i>
    <i t="grand">
      <x/>
    </i>
  </rowItems>
  <colFields count="2">
    <field x="0"/>
    <field x="-2"/>
  </colFields>
  <colItems count="3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>
      <x v="13"/>
      <x/>
    </i>
    <i r="1" i="1">
      <x v="1"/>
    </i>
    <i t="grand">
      <x/>
    </i>
    <i t="grand" i="1">
      <x/>
    </i>
  </colItems>
  <dataFields count="2">
    <dataField name="Somme de SommeDeQuantité" fld="5" baseField="0" baseItem="0"/>
    <dataField name="moyenne des ventes État" fld="6" subtotal="count" baseField="0" baseItem="0"/>
  </dataFields>
  <formats count="16">
    <format dxfId="1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1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1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6"/>
          </reference>
        </references>
      </pivotArea>
    </format>
    <format dxfId="1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7"/>
          </reference>
        </references>
      </pivotArea>
    </format>
    <format dxfId="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8"/>
          </reference>
        </references>
      </pivotArea>
    </format>
    <format dxfId="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9"/>
          </reference>
        </references>
      </pivotArea>
    </format>
    <format dxfId="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0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2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3"/>
          </reference>
        </references>
      </pivotArea>
    </format>
    <format dxfId="3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conditionalFormats count="1">
    <conditionalFormat scope="data" priority="1">
      <pivotAreas count="1">
        <pivotArea outline="0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</pivotHierarchies>
  <pivotTableStyleInfo name="PivotStyleLight16" showRowHeaders="1" showColHeaders="1" showRowStripes="0" showColStripes="0" showLastColumn="1"/>
  <rowHierarchiesUsage count="4">
    <rowHierarchyUsage hierarchyUsage="3"/>
    <rowHierarchyUsage hierarchyUsage="4"/>
    <rowHierarchyUsage hierarchyUsage="5"/>
    <rowHierarchyUsage hierarchyUsage="0"/>
  </rowHierarchiesUsage>
  <colHierarchiesUsage count="2">
    <colHierarchyUsage hierarchyUsage="2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ventes par date et catégorie 2.xlsx!Ventes_de_produits_par_catégorie_et_par_date">
        <x15:activeTabTopLevelEntity name="[Ventes_de_produits_par_catégorie_et_par_date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00000000-0016-0000-0000-000000000000}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Date de commande" tableColumnId="4"/>
      <queryTableField id="2" name="SommeDeQuantité" tableColumnId="5"/>
      <queryTableField id="3" name="Catégorie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entes_de_produits_par_catégorie_et_par_date" displayName="Ventes_de_produits_par_catégorie_et_par_date" ref="A1:C47" tableType="queryTable" totalsRowShown="0">
  <autoFilter ref="A1:C47" xr:uid="{DA6F032B-0D93-4D9A-9FCD-E8AF553BF71B}"/>
  <tableColumns count="3">
    <tableColumn id="4" xr3:uid="{1B4FD3F5-9422-46FD-9CCC-7AD5C7DCB658}" uniqueName="4" name="Date de commande" queryTableFieldId="1" dataDxfId="22"/>
    <tableColumn id="5" xr3:uid="{AD2A4893-7428-4ADD-8432-D3E6F85B0D92}" uniqueName="5" name="SommeDeQuantité" queryTableFieldId="2" dataDxfId="21"/>
    <tableColumn id="6" xr3:uid="{418967B2-372B-41D3-B06F-E3FE07CB3A38}" uniqueName="6" name="Catégorie" queryTableFieldId="3" dataDxfId="2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topLeftCell="A19" workbookViewId="0">
      <selection activeCell="C19" sqref="C19"/>
    </sheetView>
  </sheetViews>
  <sheetFormatPr baseColWidth="10" defaultRowHeight="15" x14ac:dyDescent="0.25"/>
  <cols>
    <col min="1" max="1" width="20.5703125" bestFit="1" customWidth="1"/>
    <col min="2" max="2" width="20.42578125" bestFit="1" customWidth="1"/>
    <col min="3" max="3" width="34.8554687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43639</v>
      </c>
      <c r="B2" s="1">
        <v>60</v>
      </c>
      <c r="C2" s="1" t="s">
        <v>4</v>
      </c>
    </row>
    <row r="3" spans="1:3" x14ac:dyDescent="0.25">
      <c r="A3" s="2">
        <v>43624</v>
      </c>
      <c r="B3" s="1">
        <v>40</v>
      </c>
      <c r="C3" s="1" t="s">
        <v>5</v>
      </c>
    </row>
    <row r="4" spans="1:3" x14ac:dyDescent="0.25">
      <c r="A4" s="2">
        <v>43623</v>
      </c>
      <c r="B4" s="1">
        <v>5</v>
      </c>
      <c r="C4" s="1" t="s">
        <v>6</v>
      </c>
    </row>
    <row r="5" spans="1:3" x14ac:dyDescent="0.25">
      <c r="A5" s="2">
        <v>43621</v>
      </c>
      <c r="B5" s="1">
        <v>40</v>
      </c>
      <c r="C5" s="1" t="s">
        <v>5</v>
      </c>
    </row>
    <row r="6" spans="1:3" x14ac:dyDescent="0.25">
      <c r="A6" s="2">
        <v>43621</v>
      </c>
      <c r="B6" s="1">
        <v>30</v>
      </c>
      <c r="C6" s="1" t="s">
        <v>7</v>
      </c>
    </row>
    <row r="7" spans="1:3" x14ac:dyDescent="0.25">
      <c r="A7" s="2">
        <v>43621</v>
      </c>
      <c r="B7" s="1">
        <v>90</v>
      </c>
      <c r="C7" s="1" t="s">
        <v>8</v>
      </c>
    </row>
    <row r="8" spans="1:3" x14ac:dyDescent="0.25">
      <c r="A8" s="2">
        <v>43621</v>
      </c>
      <c r="B8" s="1">
        <v>40</v>
      </c>
      <c r="C8" s="1" t="s">
        <v>9</v>
      </c>
    </row>
    <row r="9" spans="1:3" x14ac:dyDescent="0.25">
      <c r="A9" s="2">
        <v>43621</v>
      </c>
      <c r="B9" s="1">
        <v>10</v>
      </c>
      <c r="C9" s="1" t="s">
        <v>10</v>
      </c>
    </row>
    <row r="10" spans="1:3" x14ac:dyDescent="0.25">
      <c r="A10" s="2">
        <v>43609</v>
      </c>
      <c r="B10" s="1">
        <v>35</v>
      </c>
      <c r="C10" s="1" t="s">
        <v>4</v>
      </c>
    </row>
    <row r="11" spans="1:3" x14ac:dyDescent="0.25">
      <c r="A11" s="2">
        <v>43609</v>
      </c>
      <c r="B11" s="1">
        <v>20</v>
      </c>
      <c r="C11" s="1" t="s">
        <v>3</v>
      </c>
    </row>
    <row r="12" spans="1:3" x14ac:dyDescent="0.25">
      <c r="A12" s="2">
        <v>43609</v>
      </c>
      <c r="B12" s="1">
        <v>40</v>
      </c>
      <c r="C12" s="1" t="s">
        <v>11</v>
      </c>
    </row>
    <row r="13" spans="1:3" x14ac:dyDescent="0.25">
      <c r="A13" s="2">
        <v>43585</v>
      </c>
      <c r="B13" s="1">
        <v>40</v>
      </c>
      <c r="C13" s="1" t="s">
        <v>12</v>
      </c>
    </row>
    <row r="14" spans="1:3" x14ac:dyDescent="0.25">
      <c r="A14" s="2">
        <v>43580</v>
      </c>
      <c r="B14" s="1">
        <v>0</v>
      </c>
      <c r="C14" s="1" t="s">
        <v>6</v>
      </c>
    </row>
    <row r="15" spans="1:3" x14ac:dyDescent="0.25">
      <c r="A15" s="2">
        <v>43580</v>
      </c>
      <c r="B15" s="1">
        <v>50</v>
      </c>
      <c r="C15" s="1" t="s">
        <v>7</v>
      </c>
    </row>
    <row r="16" spans="1:3" x14ac:dyDescent="0.25">
      <c r="A16" s="2">
        <v>43580</v>
      </c>
      <c r="B16" s="1">
        <v>10</v>
      </c>
      <c r="C16" s="1" t="s">
        <v>13</v>
      </c>
    </row>
    <row r="17" spans="1:3" x14ac:dyDescent="0.25">
      <c r="A17" s="2">
        <v>43580</v>
      </c>
      <c r="B17" s="1">
        <v>3</v>
      </c>
      <c r="C17" s="1" t="s">
        <v>3</v>
      </c>
    </row>
    <row r="18" spans="1:3" x14ac:dyDescent="0.25">
      <c r="A18" s="2">
        <v>43577</v>
      </c>
      <c r="B18" s="1">
        <v>40</v>
      </c>
      <c r="C18" s="1" t="s">
        <v>8</v>
      </c>
    </row>
    <row r="19" spans="1:3" x14ac:dyDescent="0.25">
      <c r="A19" s="2">
        <v>43577</v>
      </c>
      <c r="B19" s="1">
        <v>40</v>
      </c>
      <c r="C19" s="1" t="s">
        <v>14</v>
      </c>
    </row>
    <row r="20" spans="1:3" x14ac:dyDescent="0.25">
      <c r="A20" s="2">
        <v>43563</v>
      </c>
      <c r="B20" s="1">
        <v>300</v>
      </c>
      <c r="C20" s="1" t="s">
        <v>6</v>
      </c>
    </row>
    <row r="21" spans="1:3" x14ac:dyDescent="0.25">
      <c r="A21" s="2">
        <v>43562</v>
      </c>
      <c r="B21" s="1">
        <v>50</v>
      </c>
      <c r="C21" s="1" t="s">
        <v>10</v>
      </c>
    </row>
    <row r="22" spans="1:3" x14ac:dyDescent="0.25">
      <c r="A22" s="2">
        <v>43562</v>
      </c>
      <c r="B22" s="1">
        <v>50</v>
      </c>
      <c r="C22" s="1" t="s">
        <v>11</v>
      </c>
    </row>
    <row r="23" spans="1:3" x14ac:dyDescent="0.25">
      <c r="A23" s="2">
        <v>43560</v>
      </c>
      <c r="B23" s="1">
        <v>87</v>
      </c>
      <c r="C23" s="1" t="s">
        <v>6</v>
      </c>
    </row>
    <row r="24" spans="1:3" x14ac:dyDescent="0.25">
      <c r="A24" s="2">
        <v>43560</v>
      </c>
      <c r="B24" s="1">
        <v>45</v>
      </c>
      <c r="C24" s="1" t="s">
        <v>15</v>
      </c>
    </row>
    <row r="25" spans="1:3" x14ac:dyDescent="0.25">
      <c r="A25" s="2">
        <v>43560</v>
      </c>
      <c r="B25" s="1">
        <v>25</v>
      </c>
      <c r="C25" s="1" t="s">
        <v>16</v>
      </c>
    </row>
    <row r="26" spans="1:3" x14ac:dyDescent="0.25">
      <c r="A26" s="2">
        <v>43560</v>
      </c>
      <c r="B26" s="1">
        <v>100</v>
      </c>
      <c r="C26" s="1" t="s">
        <v>13</v>
      </c>
    </row>
    <row r="27" spans="1:3" x14ac:dyDescent="0.25">
      <c r="A27" s="2">
        <v>43560</v>
      </c>
      <c r="B27" s="1">
        <v>50</v>
      </c>
      <c r="C27" s="1" t="s">
        <v>12</v>
      </c>
    </row>
    <row r="28" spans="1:3" x14ac:dyDescent="0.25">
      <c r="A28" s="2">
        <v>43560</v>
      </c>
      <c r="B28" s="1">
        <v>25</v>
      </c>
      <c r="C28" s="1" t="s">
        <v>3</v>
      </c>
    </row>
    <row r="29" spans="1:3" x14ac:dyDescent="0.25">
      <c r="A29" s="2">
        <v>43560</v>
      </c>
      <c r="B29" s="1">
        <v>30</v>
      </c>
      <c r="C29" s="1" t="s">
        <v>10</v>
      </c>
    </row>
    <row r="30" spans="1:3" x14ac:dyDescent="0.25">
      <c r="A30" s="2">
        <v>43560</v>
      </c>
      <c r="B30" s="1">
        <v>30</v>
      </c>
      <c r="C30" s="1" t="s">
        <v>11</v>
      </c>
    </row>
    <row r="31" spans="1:3" x14ac:dyDescent="0.25">
      <c r="A31" s="2">
        <v>43558</v>
      </c>
      <c r="B31" s="1">
        <v>10</v>
      </c>
      <c r="C31" s="1" t="s">
        <v>5</v>
      </c>
    </row>
    <row r="32" spans="1:3" x14ac:dyDescent="0.25">
      <c r="A32" s="2">
        <v>43548</v>
      </c>
      <c r="B32" s="1">
        <v>625</v>
      </c>
      <c r="C32" s="1" t="s">
        <v>6</v>
      </c>
    </row>
    <row r="33" spans="1:3" x14ac:dyDescent="0.25">
      <c r="A33" s="2">
        <v>43548</v>
      </c>
      <c r="B33" s="1">
        <v>10</v>
      </c>
      <c r="C33" s="1" t="s">
        <v>7</v>
      </c>
    </row>
    <row r="34" spans="1:3" x14ac:dyDescent="0.25">
      <c r="A34" s="2">
        <v>43548</v>
      </c>
      <c r="B34" s="1">
        <v>10</v>
      </c>
      <c r="C34" s="1" t="s">
        <v>8</v>
      </c>
    </row>
    <row r="35" spans="1:3" x14ac:dyDescent="0.25">
      <c r="A35" s="2">
        <v>43548</v>
      </c>
      <c r="B35" s="1">
        <v>10</v>
      </c>
      <c r="C35" s="1" t="s">
        <v>15</v>
      </c>
    </row>
    <row r="36" spans="1:3" x14ac:dyDescent="0.25">
      <c r="A36" s="2">
        <v>43548</v>
      </c>
      <c r="B36" s="1">
        <v>20</v>
      </c>
      <c r="C36" s="1" t="s">
        <v>4</v>
      </c>
    </row>
    <row r="37" spans="1:3" x14ac:dyDescent="0.25">
      <c r="A37" s="2">
        <v>43546</v>
      </c>
      <c r="B37" s="1">
        <v>100</v>
      </c>
      <c r="C37" s="1" t="s">
        <v>5</v>
      </c>
    </row>
    <row r="38" spans="1:3" x14ac:dyDescent="0.25">
      <c r="A38" s="2">
        <v>43534</v>
      </c>
      <c r="B38" s="1">
        <v>300</v>
      </c>
      <c r="C38" s="1" t="s">
        <v>6</v>
      </c>
    </row>
    <row r="39" spans="1:3" x14ac:dyDescent="0.25">
      <c r="A39" s="2">
        <v>43530</v>
      </c>
      <c r="B39" s="1">
        <v>17</v>
      </c>
      <c r="C39" s="1" t="s">
        <v>3</v>
      </c>
    </row>
    <row r="40" spans="1:3" x14ac:dyDescent="0.25">
      <c r="A40" s="2">
        <v>43519</v>
      </c>
      <c r="B40" s="1">
        <v>200</v>
      </c>
      <c r="C40" s="1" t="s">
        <v>10</v>
      </c>
    </row>
    <row r="41" spans="1:3" x14ac:dyDescent="0.25">
      <c r="A41" s="2">
        <v>43506</v>
      </c>
      <c r="B41" s="1">
        <v>10</v>
      </c>
      <c r="C41" s="1" t="s">
        <v>5</v>
      </c>
    </row>
    <row r="42" spans="1:3" x14ac:dyDescent="0.25">
      <c r="A42" s="2">
        <v>43502</v>
      </c>
      <c r="B42" s="1">
        <v>20</v>
      </c>
      <c r="C42" s="1" t="s">
        <v>15</v>
      </c>
    </row>
    <row r="43" spans="1:3" x14ac:dyDescent="0.25">
      <c r="A43" s="2">
        <v>43495</v>
      </c>
      <c r="B43" s="1">
        <v>30</v>
      </c>
      <c r="C43" s="1" t="s">
        <v>15</v>
      </c>
    </row>
    <row r="44" spans="1:3" x14ac:dyDescent="0.25">
      <c r="A44" s="2">
        <v>43487</v>
      </c>
      <c r="B44" s="1">
        <v>35</v>
      </c>
      <c r="C44" s="1" t="s">
        <v>6</v>
      </c>
    </row>
    <row r="45" spans="1:3" x14ac:dyDescent="0.25">
      <c r="A45" s="2">
        <v>43485</v>
      </c>
      <c r="B45" s="1">
        <v>30</v>
      </c>
      <c r="C45" s="1" t="s">
        <v>4</v>
      </c>
    </row>
    <row r="46" spans="1:3" x14ac:dyDescent="0.25">
      <c r="A46" s="2">
        <v>43480</v>
      </c>
      <c r="B46" s="1">
        <v>100</v>
      </c>
      <c r="C46" s="1" t="s">
        <v>6</v>
      </c>
    </row>
    <row r="47" spans="1:3" x14ac:dyDescent="0.25">
      <c r="A47" s="2">
        <v>43480</v>
      </c>
      <c r="B47" s="1">
        <v>30</v>
      </c>
      <c r="C47" s="1" t="s">
        <v>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F15"/>
  <sheetViews>
    <sheetView workbookViewId="0">
      <selection activeCell="X27" sqref="X27"/>
    </sheetView>
  </sheetViews>
  <sheetFormatPr baseColWidth="10" defaultRowHeight="15" x14ac:dyDescent="0.25"/>
  <cols>
    <col min="1" max="1" width="12.5703125" customWidth="1"/>
    <col min="2" max="2" width="8.5703125" customWidth="1"/>
    <col min="3" max="3" width="3.42578125" customWidth="1"/>
    <col min="4" max="4" width="7.140625" customWidth="1"/>
    <col min="5" max="5" width="3.85546875" customWidth="1"/>
    <col min="6" max="6" width="7" customWidth="1"/>
    <col min="7" max="7" width="4.140625" customWidth="1"/>
    <col min="8" max="8" width="7.28515625" customWidth="1"/>
    <col min="9" max="9" width="4.140625" customWidth="1"/>
    <col min="10" max="10" width="6.5703125" customWidth="1"/>
    <col min="11" max="11" width="2.7109375" customWidth="1"/>
    <col min="12" max="12" width="7.140625" customWidth="1"/>
    <col min="13" max="13" width="2.85546875" customWidth="1"/>
    <col min="14" max="14" width="6" customWidth="1"/>
    <col min="15" max="15" width="3.140625" customWidth="1"/>
    <col min="16" max="16" width="4.85546875" customWidth="1"/>
    <col min="17" max="17" width="2.85546875" customWidth="1"/>
    <col min="18" max="18" width="5.140625" customWidth="1"/>
    <col min="19" max="19" width="3" customWidth="1"/>
    <col min="20" max="20" width="5.140625" customWidth="1"/>
    <col min="21" max="21" width="3.5703125" customWidth="1"/>
    <col min="22" max="22" width="5.7109375" customWidth="1"/>
    <col min="23" max="23" width="2.85546875" customWidth="1"/>
    <col min="24" max="24" width="4.7109375" customWidth="1"/>
    <col min="25" max="25" width="3.140625" customWidth="1"/>
    <col min="26" max="26" width="5.140625" customWidth="1"/>
    <col min="27" max="27" width="3.7109375" customWidth="1"/>
    <col min="28" max="28" width="4.28515625" customWidth="1"/>
    <col min="29" max="29" width="2.85546875" customWidth="1"/>
    <col min="30" max="30" width="5" customWidth="1"/>
    <col min="31" max="31" width="3.7109375" customWidth="1"/>
    <col min="32" max="32" width="28.28515625" hidden="1" customWidth="1"/>
    <col min="33" max="33" width="23.5703125" bestFit="1" customWidth="1"/>
    <col min="34" max="34" width="27" bestFit="1" customWidth="1"/>
    <col min="35" max="35" width="28.28515625" bestFit="1" customWidth="1"/>
    <col min="36" max="36" width="23.5703125" bestFit="1" customWidth="1"/>
    <col min="37" max="37" width="27" bestFit="1" customWidth="1"/>
    <col min="38" max="38" width="28.28515625" bestFit="1" customWidth="1"/>
    <col min="39" max="39" width="23.5703125" bestFit="1" customWidth="1"/>
    <col min="40" max="40" width="27" bestFit="1" customWidth="1"/>
    <col min="41" max="41" width="28.28515625" bestFit="1" customWidth="1"/>
    <col min="42" max="42" width="23.5703125" bestFit="1" customWidth="1"/>
    <col min="43" max="43" width="27" bestFit="1" customWidth="1"/>
    <col min="44" max="44" width="33.28515625" bestFit="1" customWidth="1"/>
    <col min="45" max="45" width="28.5703125" bestFit="1" customWidth="1"/>
    <col min="46" max="46" width="32" bestFit="1" customWidth="1"/>
    <col min="47" max="47" width="23.5703125" bestFit="1" customWidth="1"/>
    <col min="48" max="48" width="27" bestFit="1" customWidth="1"/>
    <col min="49" max="49" width="19.5703125" bestFit="1" customWidth="1"/>
    <col min="50" max="50" width="28.28515625" bestFit="1" customWidth="1"/>
    <col min="51" max="51" width="23.5703125" bestFit="1" customWidth="1"/>
    <col min="52" max="52" width="27" bestFit="1" customWidth="1"/>
    <col min="53" max="53" width="19.5703125" bestFit="1" customWidth="1"/>
    <col min="54" max="54" width="28.28515625" bestFit="1" customWidth="1"/>
    <col min="55" max="55" width="23.5703125" bestFit="1" customWidth="1"/>
    <col min="56" max="56" width="27" bestFit="1" customWidth="1"/>
    <col min="57" max="57" width="19.5703125" bestFit="1" customWidth="1"/>
    <col min="58" max="58" width="33.28515625" bestFit="1" customWidth="1"/>
    <col min="59" max="59" width="28.5703125" bestFit="1" customWidth="1"/>
    <col min="60" max="60" width="32" bestFit="1" customWidth="1"/>
    <col min="61" max="61" width="24.5703125" bestFit="1" customWidth="1"/>
  </cols>
  <sheetData>
    <row r="3" spans="1:32" x14ac:dyDescent="0.25">
      <c r="B3" s="3" t="s">
        <v>17</v>
      </c>
    </row>
    <row r="4" spans="1:32" x14ac:dyDescent="0.25">
      <c r="B4" t="s">
        <v>6</v>
      </c>
      <c r="D4" t="s">
        <v>5</v>
      </c>
      <c r="F4" t="s">
        <v>7</v>
      </c>
      <c r="H4" t="s">
        <v>8</v>
      </c>
      <c r="J4" t="s">
        <v>9</v>
      </c>
      <c r="L4" t="s">
        <v>15</v>
      </c>
      <c r="N4" t="s">
        <v>14</v>
      </c>
      <c r="P4" t="s">
        <v>16</v>
      </c>
      <c r="R4" t="s">
        <v>4</v>
      </c>
      <c r="T4" t="s">
        <v>13</v>
      </c>
      <c r="V4" t="s">
        <v>12</v>
      </c>
      <c r="X4" t="s">
        <v>3</v>
      </c>
      <c r="Z4" t="s">
        <v>10</v>
      </c>
      <c r="AB4" t="s">
        <v>11</v>
      </c>
      <c r="AD4" t="s">
        <v>30</v>
      </c>
      <c r="AE4" s="8" t="s">
        <v>31</v>
      </c>
    </row>
    <row r="5" spans="1:32" x14ac:dyDescent="0.25">
      <c r="A5" s="3" t="s">
        <v>26</v>
      </c>
      <c r="B5" s="8" t="s">
        <v>25</v>
      </c>
      <c r="C5" s="8" t="s">
        <v>32</v>
      </c>
      <c r="D5" s="8" t="s">
        <v>25</v>
      </c>
      <c r="E5" s="8" t="s">
        <v>32</v>
      </c>
      <c r="F5" s="8" t="s">
        <v>25</v>
      </c>
      <c r="G5" s="8" t="s">
        <v>32</v>
      </c>
      <c r="H5" s="8" t="s">
        <v>25</v>
      </c>
      <c r="I5" s="8" t="s">
        <v>32</v>
      </c>
      <c r="J5" s="8" t="s">
        <v>25</v>
      </c>
      <c r="K5" s="8" t="s">
        <v>32</v>
      </c>
      <c r="L5" s="8" t="s">
        <v>25</v>
      </c>
      <c r="M5" s="8" t="s">
        <v>32</v>
      </c>
      <c r="N5" s="8" t="s">
        <v>25</v>
      </c>
      <c r="O5" s="8" t="s">
        <v>32</v>
      </c>
      <c r="P5" s="8" t="s">
        <v>25</v>
      </c>
      <c r="Q5" s="8" t="s">
        <v>32</v>
      </c>
      <c r="R5" s="8" t="s">
        <v>25</v>
      </c>
      <c r="S5" s="8" t="s">
        <v>32</v>
      </c>
      <c r="T5" s="8" t="s">
        <v>25</v>
      </c>
      <c r="U5" s="8" t="s">
        <v>32</v>
      </c>
      <c r="V5" s="8" t="s">
        <v>25</v>
      </c>
      <c r="W5" s="8" t="s">
        <v>32</v>
      </c>
      <c r="X5" s="8" t="s">
        <v>25</v>
      </c>
      <c r="Y5" s="8" t="s">
        <v>32</v>
      </c>
      <c r="Z5" s="8" t="s">
        <v>25</v>
      </c>
      <c r="AA5" s="8" t="s">
        <v>32</v>
      </c>
      <c r="AB5" s="8" t="s">
        <v>25</v>
      </c>
      <c r="AC5" s="8" t="s">
        <v>32</v>
      </c>
      <c r="AD5" s="8"/>
      <c r="AE5" s="8"/>
      <c r="AF5" s="8"/>
    </row>
    <row r="6" spans="1:32" x14ac:dyDescent="0.25">
      <c r="A6" s="4" t="s">
        <v>29</v>
      </c>
      <c r="B6" s="1">
        <v>1452</v>
      </c>
      <c r="C6" s="1">
        <v>0</v>
      </c>
      <c r="D6" s="1">
        <v>200</v>
      </c>
      <c r="E6" s="1">
        <v>1</v>
      </c>
      <c r="F6" s="1">
        <v>90</v>
      </c>
      <c r="G6" s="1">
        <v>1</v>
      </c>
      <c r="H6" s="1">
        <v>140</v>
      </c>
      <c r="I6" s="1">
        <v>1</v>
      </c>
      <c r="J6" s="1">
        <v>40</v>
      </c>
      <c r="K6" s="1">
        <v>1</v>
      </c>
      <c r="L6" s="1">
        <v>105</v>
      </c>
      <c r="M6" s="1">
        <v>1</v>
      </c>
      <c r="N6" s="1">
        <v>40</v>
      </c>
      <c r="O6" s="1">
        <v>1</v>
      </c>
      <c r="P6" s="1">
        <v>25</v>
      </c>
      <c r="Q6" s="1">
        <v>1</v>
      </c>
      <c r="R6" s="1">
        <v>175</v>
      </c>
      <c r="S6" s="1">
        <v>1</v>
      </c>
      <c r="T6" s="1">
        <v>110</v>
      </c>
      <c r="U6" s="1">
        <v>1</v>
      </c>
      <c r="V6" s="1">
        <v>90</v>
      </c>
      <c r="W6" s="1">
        <v>1</v>
      </c>
      <c r="X6" s="1">
        <v>65</v>
      </c>
      <c r="Y6" s="1">
        <v>1</v>
      </c>
      <c r="Z6" s="1">
        <v>290</v>
      </c>
      <c r="AA6" s="1">
        <v>1</v>
      </c>
      <c r="AB6" s="1">
        <v>120</v>
      </c>
      <c r="AC6" s="1">
        <v>1</v>
      </c>
      <c r="AD6" s="1">
        <v>2942</v>
      </c>
      <c r="AE6" s="1">
        <v>1</v>
      </c>
    </row>
    <row r="7" spans="1:32" x14ac:dyDescent="0.25">
      <c r="A7" s="5" t="s">
        <v>27</v>
      </c>
      <c r="B7" s="1">
        <v>1060</v>
      </c>
      <c r="C7" s="1">
        <v>-1</v>
      </c>
      <c r="D7" s="1">
        <v>110</v>
      </c>
      <c r="E7" s="1">
        <v>1</v>
      </c>
      <c r="F7" s="1">
        <v>10</v>
      </c>
      <c r="G7" s="1">
        <v>1</v>
      </c>
      <c r="H7" s="1">
        <v>10</v>
      </c>
      <c r="I7" s="1">
        <v>1</v>
      </c>
      <c r="J7" s="1"/>
      <c r="K7" s="1"/>
      <c r="L7" s="1">
        <v>60</v>
      </c>
      <c r="M7" s="1">
        <v>1</v>
      </c>
      <c r="N7" s="1"/>
      <c r="O7" s="1"/>
      <c r="P7" s="1"/>
      <c r="Q7" s="1"/>
      <c r="R7" s="1">
        <v>80</v>
      </c>
      <c r="S7" s="1">
        <v>1</v>
      </c>
      <c r="T7" s="1"/>
      <c r="U7" s="1"/>
      <c r="V7" s="1"/>
      <c r="W7" s="1"/>
      <c r="X7" s="1">
        <v>17</v>
      </c>
      <c r="Y7" s="1">
        <v>1</v>
      </c>
      <c r="Z7" s="1">
        <v>200</v>
      </c>
      <c r="AA7" s="1">
        <v>0</v>
      </c>
      <c r="AB7" s="1"/>
      <c r="AC7" s="1"/>
      <c r="AD7" s="1">
        <v>1547</v>
      </c>
      <c r="AE7" s="1">
        <v>1</v>
      </c>
    </row>
    <row r="8" spans="1:32" x14ac:dyDescent="0.25">
      <c r="A8" s="6" t="s">
        <v>19</v>
      </c>
      <c r="B8" s="1">
        <v>135</v>
      </c>
      <c r="C8" s="1">
        <v>1</v>
      </c>
      <c r="D8" s="1"/>
      <c r="E8" s="1"/>
      <c r="F8" s="1"/>
      <c r="G8" s="1"/>
      <c r="H8" s="1"/>
      <c r="I8" s="1"/>
      <c r="J8" s="1"/>
      <c r="K8" s="1"/>
      <c r="L8" s="1">
        <v>30</v>
      </c>
      <c r="M8" s="1">
        <v>1</v>
      </c>
      <c r="N8" s="1"/>
      <c r="O8" s="1"/>
      <c r="P8" s="1"/>
      <c r="Q8" s="1"/>
      <c r="R8" s="1">
        <v>60</v>
      </c>
      <c r="S8" s="1">
        <v>1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225</v>
      </c>
      <c r="AE8" s="1">
        <v>1</v>
      </c>
    </row>
    <row r="9" spans="1:32" x14ac:dyDescent="0.25">
      <c r="A9" s="6" t="s">
        <v>20</v>
      </c>
      <c r="B9" s="1"/>
      <c r="C9" s="1"/>
      <c r="D9" s="1">
        <v>10</v>
      </c>
      <c r="E9" s="1">
        <v>1</v>
      </c>
      <c r="F9" s="1"/>
      <c r="G9" s="1"/>
      <c r="H9" s="1"/>
      <c r="I9" s="1"/>
      <c r="J9" s="1"/>
      <c r="K9" s="1"/>
      <c r="L9" s="1">
        <v>20</v>
      </c>
      <c r="M9" s="1">
        <v>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v>200</v>
      </c>
      <c r="AA9" s="1">
        <v>0</v>
      </c>
      <c r="AB9" s="1"/>
      <c r="AC9" s="1"/>
      <c r="AD9" s="1">
        <v>230</v>
      </c>
      <c r="AE9" s="1">
        <v>1</v>
      </c>
    </row>
    <row r="10" spans="1:32" x14ac:dyDescent="0.25">
      <c r="A10" s="6" t="s">
        <v>21</v>
      </c>
      <c r="B10" s="1">
        <v>925</v>
      </c>
      <c r="C10" s="1">
        <v>0</v>
      </c>
      <c r="D10" s="1">
        <v>100</v>
      </c>
      <c r="E10" s="1">
        <v>1</v>
      </c>
      <c r="F10" s="1">
        <v>10</v>
      </c>
      <c r="G10" s="1">
        <v>1</v>
      </c>
      <c r="H10" s="1">
        <v>10</v>
      </c>
      <c r="I10" s="1">
        <v>1</v>
      </c>
      <c r="J10" s="1"/>
      <c r="K10" s="1"/>
      <c r="L10" s="1">
        <v>10</v>
      </c>
      <c r="M10" s="1">
        <v>1</v>
      </c>
      <c r="N10" s="1"/>
      <c r="O10" s="1"/>
      <c r="P10" s="1"/>
      <c r="Q10" s="1"/>
      <c r="R10" s="1">
        <v>20</v>
      </c>
      <c r="S10" s="1">
        <v>1</v>
      </c>
      <c r="T10" s="1"/>
      <c r="U10" s="1"/>
      <c r="V10" s="1"/>
      <c r="W10" s="1"/>
      <c r="X10" s="1">
        <v>17</v>
      </c>
      <c r="Y10" s="1">
        <v>1</v>
      </c>
      <c r="Z10" s="1"/>
      <c r="AA10" s="1"/>
      <c r="AB10" s="1"/>
      <c r="AC10" s="1"/>
      <c r="AD10" s="1">
        <v>1092</v>
      </c>
      <c r="AE10" s="1">
        <v>0</v>
      </c>
    </row>
    <row r="11" spans="1:32" x14ac:dyDescent="0.25">
      <c r="A11" s="5" t="s">
        <v>28</v>
      </c>
      <c r="B11" s="1">
        <v>392</v>
      </c>
      <c r="C11" s="1">
        <v>1</v>
      </c>
      <c r="D11" s="1">
        <v>90</v>
      </c>
      <c r="E11" s="1">
        <v>1</v>
      </c>
      <c r="F11" s="1">
        <v>80</v>
      </c>
      <c r="G11" s="1">
        <v>1</v>
      </c>
      <c r="H11" s="1">
        <v>130</v>
      </c>
      <c r="I11" s="1">
        <v>1</v>
      </c>
      <c r="J11" s="1">
        <v>40</v>
      </c>
      <c r="K11" s="1">
        <v>1</v>
      </c>
      <c r="L11" s="1">
        <v>45</v>
      </c>
      <c r="M11" s="1">
        <v>1</v>
      </c>
      <c r="N11" s="1">
        <v>40</v>
      </c>
      <c r="O11" s="1">
        <v>1</v>
      </c>
      <c r="P11" s="1">
        <v>25</v>
      </c>
      <c r="Q11" s="1">
        <v>1</v>
      </c>
      <c r="R11" s="1">
        <v>95</v>
      </c>
      <c r="S11" s="1">
        <v>1</v>
      </c>
      <c r="T11" s="1">
        <v>110</v>
      </c>
      <c r="U11" s="1">
        <v>1</v>
      </c>
      <c r="V11" s="1">
        <v>90</v>
      </c>
      <c r="W11" s="1">
        <v>1</v>
      </c>
      <c r="X11" s="1">
        <v>48</v>
      </c>
      <c r="Y11" s="1">
        <v>1</v>
      </c>
      <c r="Z11" s="1">
        <v>90</v>
      </c>
      <c r="AA11" s="1">
        <v>1</v>
      </c>
      <c r="AB11" s="1">
        <v>120</v>
      </c>
      <c r="AC11" s="1">
        <v>1</v>
      </c>
      <c r="AD11" s="1">
        <v>1395</v>
      </c>
      <c r="AE11" s="1">
        <v>1</v>
      </c>
    </row>
    <row r="12" spans="1:32" x14ac:dyDescent="0.25">
      <c r="A12" s="6" t="s">
        <v>22</v>
      </c>
      <c r="B12" s="1">
        <v>387</v>
      </c>
      <c r="C12" s="1">
        <v>0</v>
      </c>
      <c r="D12" s="1">
        <v>10</v>
      </c>
      <c r="E12" s="1">
        <v>1</v>
      </c>
      <c r="F12" s="1">
        <v>50</v>
      </c>
      <c r="G12" s="1">
        <v>1</v>
      </c>
      <c r="H12" s="1">
        <v>40</v>
      </c>
      <c r="I12" s="1">
        <v>1</v>
      </c>
      <c r="J12" s="1"/>
      <c r="K12" s="1"/>
      <c r="L12" s="1">
        <v>45</v>
      </c>
      <c r="M12" s="1">
        <v>1</v>
      </c>
      <c r="N12" s="1">
        <v>40</v>
      </c>
      <c r="O12" s="1">
        <v>1</v>
      </c>
      <c r="P12" s="1">
        <v>25</v>
      </c>
      <c r="Q12" s="1">
        <v>1</v>
      </c>
      <c r="R12" s="1"/>
      <c r="S12" s="1"/>
      <c r="T12" s="1">
        <v>110</v>
      </c>
      <c r="U12" s="1">
        <v>1</v>
      </c>
      <c r="V12" s="1">
        <v>90</v>
      </c>
      <c r="W12" s="1">
        <v>1</v>
      </c>
      <c r="X12" s="1">
        <v>28</v>
      </c>
      <c r="Y12" s="1">
        <v>1</v>
      </c>
      <c r="Z12" s="1">
        <v>80</v>
      </c>
      <c r="AA12" s="1">
        <v>1</v>
      </c>
      <c r="AB12" s="1">
        <v>80</v>
      </c>
      <c r="AC12" s="1">
        <v>1</v>
      </c>
      <c r="AD12" s="1">
        <v>985</v>
      </c>
      <c r="AE12" s="1">
        <v>1</v>
      </c>
    </row>
    <row r="13" spans="1:32" x14ac:dyDescent="0.25">
      <c r="A13" s="6" t="s">
        <v>23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v>35</v>
      </c>
      <c r="S13" s="1">
        <v>1</v>
      </c>
      <c r="T13" s="1"/>
      <c r="U13" s="1"/>
      <c r="V13" s="1"/>
      <c r="W13" s="1"/>
      <c r="X13" s="1">
        <v>20</v>
      </c>
      <c r="Y13" s="1">
        <v>1</v>
      </c>
      <c r="Z13" s="1"/>
      <c r="AA13" s="1"/>
      <c r="AB13" s="1">
        <v>40</v>
      </c>
      <c r="AC13" s="1">
        <v>1</v>
      </c>
      <c r="AD13" s="1">
        <v>95</v>
      </c>
      <c r="AE13" s="1">
        <v>1</v>
      </c>
    </row>
    <row r="14" spans="1:32" x14ac:dyDescent="0.25">
      <c r="A14" s="6" t="s">
        <v>24</v>
      </c>
      <c r="B14" s="1">
        <v>5</v>
      </c>
      <c r="C14" s="1">
        <v>1</v>
      </c>
      <c r="D14" s="1">
        <v>80</v>
      </c>
      <c r="E14" s="1">
        <v>1</v>
      </c>
      <c r="F14" s="1">
        <v>30</v>
      </c>
      <c r="G14" s="1">
        <v>1</v>
      </c>
      <c r="H14" s="1">
        <v>90</v>
      </c>
      <c r="I14" s="1">
        <v>1</v>
      </c>
      <c r="J14" s="1">
        <v>40</v>
      </c>
      <c r="K14" s="1">
        <v>1</v>
      </c>
      <c r="L14" s="1"/>
      <c r="M14" s="1"/>
      <c r="N14" s="1"/>
      <c r="O14" s="1"/>
      <c r="P14" s="1"/>
      <c r="Q14" s="1"/>
      <c r="R14" s="1">
        <v>60</v>
      </c>
      <c r="S14" s="1">
        <v>1</v>
      </c>
      <c r="T14" s="1"/>
      <c r="U14" s="1"/>
      <c r="V14" s="1"/>
      <c r="W14" s="1"/>
      <c r="X14" s="1"/>
      <c r="Y14" s="1"/>
      <c r="Z14" s="1">
        <v>10</v>
      </c>
      <c r="AA14" s="1">
        <v>1</v>
      </c>
      <c r="AB14" s="1"/>
      <c r="AC14" s="1"/>
      <c r="AD14" s="1">
        <v>315</v>
      </c>
      <c r="AE14" s="1">
        <v>1</v>
      </c>
    </row>
    <row r="15" spans="1:32" x14ac:dyDescent="0.25">
      <c r="A15" s="4" t="s">
        <v>18</v>
      </c>
      <c r="B15" s="1">
        <v>1452</v>
      </c>
      <c r="C15" s="1">
        <v>0</v>
      </c>
      <c r="D15" s="1">
        <v>200</v>
      </c>
      <c r="E15" s="1">
        <v>1</v>
      </c>
      <c r="F15" s="1">
        <v>90</v>
      </c>
      <c r="G15" s="1">
        <v>1</v>
      </c>
      <c r="H15" s="1">
        <v>140</v>
      </c>
      <c r="I15" s="1">
        <v>1</v>
      </c>
      <c r="J15" s="1">
        <v>40</v>
      </c>
      <c r="K15" s="1">
        <v>1</v>
      </c>
      <c r="L15" s="1">
        <v>105</v>
      </c>
      <c r="M15" s="1">
        <v>1</v>
      </c>
      <c r="N15" s="1">
        <v>40</v>
      </c>
      <c r="O15" s="1">
        <v>1</v>
      </c>
      <c r="P15" s="1">
        <v>25</v>
      </c>
      <c r="Q15" s="1">
        <v>1</v>
      </c>
      <c r="R15" s="1">
        <v>175</v>
      </c>
      <c r="S15" s="1">
        <v>1</v>
      </c>
      <c r="T15" s="1">
        <v>110</v>
      </c>
      <c r="U15" s="1">
        <v>1</v>
      </c>
      <c r="V15" s="1">
        <v>90</v>
      </c>
      <c r="W15" s="1">
        <v>1</v>
      </c>
      <c r="X15" s="1">
        <v>65</v>
      </c>
      <c r="Y15" s="1">
        <v>1</v>
      </c>
      <c r="Z15" s="1">
        <v>290</v>
      </c>
      <c r="AA15" s="1">
        <v>1</v>
      </c>
      <c r="AB15" s="1">
        <v>120</v>
      </c>
      <c r="AC15" s="1">
        <v>1</v>
      </c>
      <c r="AD15" s="1">
        <v>2942</v>
      </c>
      <c r="AE15" s="1">
        <v>1</v>
      </c>
    </row>
  </sheetData>
  <conditionalFormatting pivot="1" sqref="C6:C15 E6:E15 G6:G15 I6:I15 K6:K15 M6:M15 O6:O15 Q6:Q15 S6:S15 U6:U15 W6:W15 Y6:Y15 AA6:AA15 AC6:AC15 AE6:AE15">
    <cfRule type="iconSet" priority="1">
      <iconSet iconSet="3TrafficLights2" showValue="0">
        <cfvo type="num" val="-1"/>
        <cfvo type="num" val="-0.5"/>
        <cfvo type="num" val="0.5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44650-82B0-4DA9-8FBF-78E3D667608B}">
  <dimension ref="A3:P18"/>
  <sheetViews>
    <sheetView workbookViewId="0">
      <selection activeCell="K27" sqref="K27"/>
    </sheetView>
  </sheetViews>
  <sheetFormatPr baseColWidth="10" defaultRowHeight="15" x14ac:dyDescent="0.25"/>
  <cols>
    <col min="1" max="1" width="19" customWidth="1"/>
    <col min="2" max="2" width="9.5703125" customWidth="1"/>
    <col min="3" max="3" width="8.7109375" bestFit="1" customWidth="1"/>
    <col min="4" max="4" width="11.7109375" bestFit="1" customWidth="1"/>
    <col min="5" max="5" width="9.85546875" customWidth="1"/>
    <col min="6" max="6" width="6.140625" customWidth="1"/>
    <col min="7" max="7" width="7.85546875" customWidth="1"/>
    <col min="8" max="8" width="7.85546875" bestFit="1" customWidth="1"/>
    <col min="9" max="9" width="5.7109375" bestFit="1" customWidth="1"/>
    <col min="10" max="10" width="4.7109375" customWidth="1"/>
    <col min="11" max="11" width="5.85546875" bestFit="1" customWidth="1"/>
    <col min="12" max="12" width="8" customWidth="1"/>
    <col min="13" max="13" width="7" bestFit="1" customWidth="1"/>
    <col min="14" max="14" width="7.42578125" bestFit="1" customWidth="1"/>
    <col min="15" max="15" width="6.7109375" customWidth="1"/>
    <col min="16" max="16" width="12.5703125" bestFit="1" customWidth="1"/>
  </cols>
  <sheetData>
    <row r="3" spans="1:16" x14ac:dyDescent="0.25">
      <c r="A3" t="str" vm="17">
        <f>CUBEMEMBER("ThisWorkbookDataModel","[Measures].[Somme de SommeDeQuantité]")</f>
        <v>Somme de SommeDeQuantité</v>
      </c>
      <c r="B3" t="s">
        <v>17</v>
      </c>
    </row>
    <row r="4" spans="1:16" x14ac:dyDescent="0.25">
      <c r="A4" t="s">
        <v>26</v>
      </c>
      <c r="B4" t="str" vm="5">
        <f>CUBEMEMBER("ThisWorkbookDataModel","[Ventes_de_produits_par_catégorie_et_par_date].[Catégorie].&amp;[Boissons]")</f>
        <v>Boissons</v>
      </c>
      <c r="C4" t="str" vm="4">
        <f>CUBEMEMBER("ThisWorkbookDataModel","[Ventes_de_produits_par_catégorie_et_par_date].[Catégorie].&amp;[Bonbons]")</f>
        <v>Bonbons</v>
      </c>
      <c r="D4" t="str" vm="15">
        <f>CUBEMEMBER("ThisWorkbookDataModel","[Ventes_de_produits_par_catégorie_et_par_date].[Catégorie].&amp;[Condiments]")</f>
        <v>Condiments</v>
      </c>
      <c r="E4" t="str" vm="3">
        <f>CUBEMEMBER("ThisWorkbookDataModel","[Ventes_de_produits_par_catégorie_et_par_date].[Catégorie].&amp;[Confitures, Conserves]")</f>
        <v>Confitures, Conserves</v>
      </c>
      <c r="F4" t="str" vm="9">
        <f>CUBEMEMBER("ThisWorkbookDataModel","[Ventes_de_produits_par_catégorie_et_par_date].[Catégorie].&amp;[Fruits et légumes en conserve]")</f>
        <v>Fruits et légumes en conserve</v>
      </c>
      <c r="G4" t="str" vm="7">
        <f>CUBEMEMBER("ThisWorkbookDataModel","[Ventes_de_produits_par_catégorie_et_par_date].[Catégorie].&amp;[Gâteaux et préparations pour gâteaux]")</f>
        <v>Gâteaux et préparations pour gâteaux</v>
      </c>
      <c r="H4" t="str" vm="2">
        <f>CUBEMEMBER("ThisWorkbookDataModel","[Ventes_de_produits_par_catégorie_et_par_date].[Catégorie].&amp;[Graines]")</f>
        <v>Graines</v>
      </c>
      <c r="I4" t="str" vm="14">
        <f>CUBEMEMBER("ThisWorkbookDataModel","[Ventes_de_produits_par_catégorie_et_par_date].[Catégorie].&amp;[Huile]")</f>
        <v>Huile</v>
      </c>
      <c r="J4" t="str" vm="13">
        <f>CUBEMEMBER("ThisWorkbookDataModel","[Ventes_de_produits_par_catégorie_et_par_date].[Catégorie].&amp;[Noix et fruits secs]")</f>
        <v>Noix et fruits secs</v>
      </c>
      <c r="K4" t="str" vm="16">
        <f>CUBEMEMBER("ThisWorkbookDataModel","[Ventes_de_produits_par_catégorie_et_par_date].[Catégorie].&amp;[Pâtes]")</f>
        <v>Pâtes</v>
      </c>
      <c r="L4" t="str" vm="11">
        <f>CUBEMEMBER("ThisWorkbookDataModel","[Ventes_de_produits_par_catégorie_et_par_date].[Catégorie].&amp;[Produits laitiers]")</f>
        <v>Produits laitiers</v>
      </c>
      <c r="M4" t="str" vm="10">
        <f>CUBEMEMBER("ThisWorkbookDataModel","[Ventes_de_produits_par_catégorie_et_par_date].[Catégorie].&amp;[Sauces]")</f>
        <v>Sauces</v>
      </c>
      <c r="N4" t="str" vm="8">
        <f>CUBEMEMBER("ThisWorkbookDataModel","[Ventes_de_produits_par_catégorie_et_par_date].[Catégorie].&amp;[Soupes]")</f>
        <v>Soupes</v>
      </c>
      <c r="O4" t="str" vm="6">
        <f>CUBEMEMBER("ThisWorkbookDataModel","[Ventes_de_produits_par_catégorie_et_par_date].[Catégorie].&amp;[Viande en conserve]")</f>
        <v>Viande en conserve</v>
      </c>
      <c r="P4" t="str" vm="1">
        <f>CUBEMEMBER("ThisWorkbookDataModel","[Ventes_de_produits_par_catégorie_et_par_date].[Catégorie].[All]","Total général")</f>
        <v>Total général</v>
      </c>
    </row>
    <row r="5" spans="1:16" x14ac:dyDescent="0.25">
      <c r="A5" s="4" t="str" vm="41">
        <f>CUBEMEMBER("ThisWorkbookDataModel","[Ventes_de_produits_par_catégorie_et_par_date].[Date de commande (année)].&amp;[2019]")</f>
        <v>2019</v>
      </c>
      <c r="B5" vm="163">
        <f t="shared" ref="B5:P18" si="0">CUBEVALUE("ThisWorkbookDataModel",$A$3,$A5,B$4)</f>
        <v>1452</v>
      </c>
      <c r="C5" vm="189">
        <f t="shared" si="0"/>
        <v>200</v>
      </c>
      <c r="D5" vm="161">
        <f t="shared" si="0"/>
        <v>90</v>
      </c>
      <c r="E5" vm="97">
        <f t="shared" si="0"/>
        <v>140</v>
      </c>
      <c r="F5" vm="76">
        <f t="shared" si="0"/>
        <v>40</v>
      </c>
      <c r="G5" vm="216">
        <f t="shared" si="0"/>
        <v>105</v>
      </c>
      <c r="H5" vm="128">
        <f t="shared" si="0"/>
        <v>40</v>
      </c>
      <c r="I5" vm="137">
        <f t="shared" si="0"/>
        <v>25</v>
      </c>
      <c r="J5" vm="164">
        <f t="shared" si="0"/>
        <v>175</v>
      </c>
      <c r="K5" vm="190">
        <f t="shared" si="0"/>
        <v>110</v>
      </c>
      <c r="L5" vm="79">
        <f t="shared" si="0"/>
        <v>90</v>
      </c>
      <c r="M5" vm="96">
        <f t="shared" si="0"/>
        <v>65</v>
      </c>
      <c r="N5" vm="75">
        <f t="shared" si="0"/>
        <v>290</v>
      </c>
      <c r="O5" vm="217">
        <f t="shared" si="0"/>
        <v>120</v>
      </c>
      <c r="P5" vm="129">
        <f t="shared" si="0"/>
        <v>2942</v>
      </c>
    </row>
    <row r="6" spans="1:16" x14ac:dyDescent="0.25">
      <c r="A6" s="5" t="str" vm="44">
        <f>CUBEMEMBER("ThisWorkbookDataModel",{"[Ventes_de_produits_par_catégorie_et_par_date].[Date de commande (année)].&amp;[2019]","[Ventes_de_produits_par_catégorie_et_par_date].[Date de commande (trimestre)].&amp;[Trim1]"})</f>
        <v>Trim1</v>
      </c>
      <c r="B6" vm="138">
        <f t="shared" si="0"/>
        <v>1060</v>
      </c>
      <c r="C6" vm="165">
        <f t="shared" si="0"/>
        <v>110</v>
      </c>
      <c r="D6" vm="191">
        <f t="shared" si="0"/>
        <v>10</v>
      </c>
      <c r="E6" vm="125">
        <f t="shared" si="0"/>
        <v>10</v>
      </c>
      <c r="F6" t="str" vm="227">
        <f t="shared" si="0"/>
        <v/>
      </c>
      <c r="G6" vm="229">
        <f t="shared" si="0"/>
        <v>60</v>
      </c>
      <c r="H6" t="str" vm="231">
        <f t="shared" si="0"/>
        <v/>
      </c>
      <c r="I6" t="str" vm="110">
        <f t="shared" si="0"/>
        <v/>
      </c>
      <c r="J6" vm="139">
        <f t="shared" si="0"/>
        <v>80</v>
      </c>
      <c r="K6" t="str" vm="166">
        <f t="shared" si="0"/>
        <v/>
      </c>
      <c r="L6" t="str" vm="192">
        <f t="shared" si="0"/>
        <v/>
      </c>
      <c r="M6" vm="188">
        <f t="shared" si="0"/>
        <v>17</v>
      </c>
      <c r="N6" vm="228">
        <f t="shared" si="0"/>
        <v>200</v>
      </c>
      <c r="O6" t="str" vm="230">
        <f t="shared" si="0"/>
        <v/>
      </c>
      <c r="P6" vm="232">
        <f t="shared" si="0"/>
        <v>1547</v>
      </c>
    </row>
    <row r="7" spans="1:16" x14ac:dyDescent="0.25">
      <c r="A7" s="6" t="str" vm="40">
        <f>CUBEMEMBER("ThisWorkbookDataModel",{"[Ventes_de_produits_par_catégorie_et_par_date].[Date de commande (année)].&amp;[2019]","[Ventes_de_produits_par_catégorie_et_par_date].[Date de commande (trimestre)].&amp;[Trim1]","[Ventes_de_produits_par_catégorie_et_par_date].[Date de commande (mois)].&amp;[janv]"})</f>
        <v>janv</v>
      </c>
      <c r="B7" vm="130">
        <f t="shared" si="0"/>
        <v>135</v>
      </c>
      <c r="C7" t="str" vm="140">
        <f t="shared" si="0"/>
        <v/>
      </c>
      <c r="D7" t="str" vm="167">
        <f t="shared" si="0"/>
        <v/>
      </c>
      <c r="E7" t="str" vm="193">
        <f t="shared" si="0"/>
        <v/>
      </c>
      <c r="F7" t="str" vm="60">
        <f t="shared" si="0"/>
        <v/>
      </c>
      <c r="G7" vm="95">
        <f t="shared" si="0"/>
        <v>30</v>
      </c>
      <c r="H7" t="str" vm="74">
        <f t="shared" si="0"/>
        <v/>
      </c>
      <c r="I7" t="str" vm="58">
        <f t="shared" si="0"/>
        <v/>
      </c>
      <c r="J7" vm="131">
        <f t="shared" si="0"/>
        <v>60</v>
      </c>
      <c r="K7" t="str" vm="141">
        <f t="shared" si="0"/>
        <v/>
      </c>
      <c r="L7" t="str" vm="168">
        <f t="shared" si="0"/>
        <v/>
      </c>
      <c r="M7" t="str" vm="194">
        <f t="shared" si="0"/>
        <v/>
      </c>
      <c r="N7" t="str" vm="108">
        <f t="shared" si="0"/>
        <v/>
      </c>
      <c r="O7" t="str" vm="94">
        <f t="shared" si="0"/>
        <v/>
      </c>
      <c r="P7" vm="73">
        <f t="shared" si="0"/>
        <v>225</v>
      </c>
    </row>
    <row r="8" spans="1:16" x14ac:dyDescent="0.25">
      <c r="A8" s="7" t="str" vm="37">
        <f>CUBEMEMBER("ThisWorkbookDataModel",{"[Ventes_de_produits_par_catégorie_et_par_date].[Date de commande (année)].&amp;[2019]","[Ventes_de_produits_par_catégorie_et_par_date].[Date de commande (trimestre)].&amp;[Trim1]","[Ventes_de_produits_par_catégorie_et_par_date].[Date de commande (mois)].&amp;[janv]","[Ventes_de_produits_par_catégorie_et_par_date].[Date de commande].&amp;[2019-01-15T00:00:00]"})</f>
        <v>15/01/2019</v>
      </c>
      <c r="B8" vm="57">
        <f t="shared" si="0"/>
        <v>100</v>
      </c>
      <c r="C8" t="str" vm="111">
        <f t="shared" si="0"/>
        <v/>
      </c>
      <c r="D8" t="str" vm="142">
        <f t="shared" si="0"/>
        <v/>
      </c>
      <c r="E8" t="str" vm="169">
        <f t="shared" si="0"/>
        <v/>
      </c>
      <c r="F8" t="str" vm="195">
        <f t="shared" si="0"/>
        <v/>
      </c>
      <c r="G8" t="str" vm="162">
        <f t="shared" si="0"/>
        <v/>
      </c>
      <c r="H8" t="str" vm="93">
        <f t="shared" si="0"/>
        <v/>
      </c>
      <c r="I8" t="str" vm="72">
        <f t="shared" si="0"/>
        <v/>
      </c>
      <c r="J8" vm="56">
        <f t="shared" si="0"/>
        <v>30</v>
      </c>
      <c r="K8" t="str" vm="132">
        <f t="shared" si="0"/>
        <v/>
      </c>
      <c r="L8" t="str" vm="143">
        <f t="shared" si="0"/>
        <v/>
      </c>
      <c r="M8" t="str" vm="170">
        <f t="shared" si="0"/>
        <v/>
      </c>
      <c r="N8" t="str" vm="196">
        <f t="shared" si="0"/>
        <v/>
      </c>
      <c r="O8" t="str" vm="78">
        <f t="shared" si="0"/>
        <v/>
      </c>
      <c r="P8" vm="92">
        <f t="shared" si="0"/>
        <v>130</v>
      </c>
    </row>
    <row r="9" spans="1:16" x14ac:dyDescent="0.25">
      <c r="A9" s="7" t="str" vm="38">
        <f>CUBEMEMBER("ThisWorkbookDataModel",{"[Ventes_de_produits_par_catégorie_et_par_date].[Date de commande (année)].&amp;[2019]","[Ventes_de_produits_par_catégorie_et_par_date].[Date de commande (trimestre)].&amp;[Trim1]","[Ventes_de_produits_par_catégorie_et_par_date].[Date de commande (mois)].&amp;[janv]","[Ventes_de_produits_par_catégorie_et_par_date].[Date de commande].&amp;[2019-01-20T00:00:00]"})</f>
        <v>20/01/2019</v>
      </c>
      <c r="B9" t="str" vm="71">
        <f t="shared" si="0"/>
        <v/>
      </c>
      <c r="C9" t="str" vm="55">
        <f t="shared" si="0"/>
        <v/>
      </c>
      <c r="D9" t="str" vm="133">
        <f t="shared" si="0"/>
        <v/>
      </c>
      <c r="E9" t="str" vm="144">
        <f t="shared" si="0"/>
        <v/>
      </c>
      <c r="F9" t="str" vm="171">
        <f t="shared" si="0"/>
        <v/>
      </c>
      <c r="G9" t="str" vm="197">
        <f t="shared" si="0"/>
        <v/>
      </c>
      <c r="H9" t="str" vm="126">
        <f t="shared" si="0"/>
        <v/>
      </c>
      <c r="I9" t="str" vm="91">
        <f t="shared" si="0"/>
        <v/>
      </c>
      <c r="J9" vm="70">
        <f t="shared" si="0"/>
        <v>30</v>
      </c>
      <c r="K9" t="str" vm="54">
        <f t="shared" si="0"/>
        <v/>
      </c>
      <c r="L9" t="str" vm="112">
        <f t="shared" si="0"/>
        <v/>
      </c>
      <c r="M9" t="str" vm="145">
        <f t="shared" si="0"/>
        <v/>
      </c>
      <c r="N9" t="str" vm="172">
        <f t="shared" si="0"/>
        <v/>
      </c>
      <c r="O9" t="str" vm="198">
        <f t="shared" si="0"/>
        <v/>
      </c>
      <c r="P9" vm="109">
        <f t="shared" si="0"/>
        <v>30</v>
      </c>
    </row>
    <row r="10" spans="1:16" x14ac:dyDescent="0.25">
      <c r="A10" s="7" t="str" vm="35">
        <f>CUBEMEMBER("ThisWorkbookDataModel",{"[Ventes_de_produits_par_catégorie_et_par_date].[Date de commande (année)].&amp;[2019]","[Ventes_de_produits_par_catégorie_et_par_date].[Date de commande (trimestre)].&amp;[Trim1]","[Ventes_de_produits_par_catégorie_et_par_date].[Date de commande (mois)].&amp;[janv]","[Ventes_de_produits_par_catégorie_et_par_date].[Date de commande].&amp;[2019-01-22T00:00:00]"})</f>
        <v>22/01/2019</v>
      </c>
      <c r="B10" vm="90">
        <f t="shared" si="0"/>
        <v>35</v>
      </c>
      <c r="C10" t="str" vm="69">
        <f t="shared" si="0"/>
        <v/>
      </c>
      <c r="D10" t="str" vm="53">
        <f t="shared" si="0"/>
        <v/>
      </c>
      <c r="E10" t="str" vm="134">
        <f t="shared" si="0"/>
        <v/>
      </c>
      <c r="F10" t="str" vm="146">
        <f t="shared" si="0"/>
        <v/>
      </c>
      <c r="G10" t="str" vm="173">
        <f t="shared" si="0"/>
        <v/>
      </c>
      <c r="H10" t="str" vm="199">
        <f t="shared" si="0"/>
        <v/>
      </c>
      <c r="I10" t="str" vm="107">
        <f t="shared" si="0"/>
        <v/>
      </c>
      <c r="J10" t="str" vm="89">
        <f t="shared" si="0"/>
        <v/>
      </c>
      <c r="K10" t="str" vm="68">
        <f t="shared" si="0"/>
        <v/>
      </c>
      <c r="L10" t="str" vm="52">
        <f t="shared" si="0"/>
        <v/>
      </c>
      <c r="M10" t="str" vm="135">
        <f t="shared" si="0"/>
        <v/>
      </c>
      <c r="N10" t="str" vm="147">
        <f t="shared" si="0"/>
        <v/>
      </c>
      <c r="O10" t="str" vm="174">
        <f t="shared" si="0"/>
        <v/>
      </c>
      <c r="P10" vm="200">
        <f t="shared" si="0"/>
        <v>35</v>
      </c>
    </row>
    <row r="11" spans="1:16" x14ac:dyDescent="0.25">
      <c r="A11" s="7" t="str" vm="34">
        <f>CUBEMEMBER("ThisWorkbookDataModel",{"[Ventes_de_produits_par_catégorie_et_par_date].[Date de commande (année)].&amp;[2019]","[Ventes_de_produits_par_catégorie_et_par_date].[Date de commande (trimestre)].&amp;[Trim1]","[Ventes_de_produits_par_catégorie_et_par_date].[Date de commande (mois)].&amp;[janv]","[Ventes_de_produits_par_catégorie_et_par_date].[Date de commande].&amp;[2019-01-30T00:00:00]"})</f>
        <v>30/01/2019</v>
      </c>
      <c r="B11" t="str" vm="59">
        <f t="shared" si="0"/>
        <v/>
      </c>
      <c r="C11" t="str" vm="88">
        <f t="shared" si="0"/>
        <v/>
      </c>
      <c r="D11" t="str" vm="67">
        <f t="shared" si="0"/>
        <v/>
      </c>
      <c r="E11" t="str" vm="51">
        <f t="shared" si="0"/>
        <v/>
      </c>
      <c r="F11" t="str" vm="113">
        <f t="shared" si="0"/>
        <v/>
      </c>
      <c r="G11" vm="148">
        <f t="shared" si="0"/>
        <v>30</v>
      </c>
      <c r="H11" t="str" vm="175">
        <f t="shared" si="0"/>
        <v/>
      </c>
      <c r="I11" t="str" vm="201">
        <f t="shared" si="0"/>
        <v/>
      </c>
      <c r="J11" t="str" vm="77">
        <f t="shared" si="0"/>
        <v/>
      </c>
      <c r="K11" t="str" vm="87">
        <f t="shared" si="0"/>
        <v/>
      </c>
      <c r="L11" t="str" vm="66">
        <f t="shared" si="0"/>
        <v/>
      </c>
      <c r="M11" t="str" vm="50">
        <f t="shared" si="0"/>
        <v/>
      </c>
      <c r="N11" t="str" vm="136">
        <f t="shared" si="0"/>
        <v/>
      </c>
      <c r="O11" t="str" vm="149">
        <f t="shared" si="0"/>
        <v/>
      </c>
      <c r="P11" vm="176">
        <f t="shared" si="0"/>
        <v>30</v>
      </c>
    </row>
    <row r="12" spans="1:16" x14ac:dyDescent="0.25">
      <c r="A12" s="6" t="str" vm="33">
        <f>CUBEMEMBER("ThisWorkbookDataModel",{"[Ventes_de_produits_par_catégorie_et_par_date].[Date de commande (année)].&amp;[2019]","[Ventes_de_produits_par_catégorie_et_par_date].[Date de commande (trimestre)].&amp;[Trim1]","[Ventes_de_produits_par_catégorie_et_par_date].[Date de commande (mois)].&amp;[févr]"})</f>
        <v>févr</v>
      </c>
      <c r="B12" t="str" vm="202">
        <f t="shared" si="0"/>
        <v/>
      </c>
      <c r="C12" vm="106">
        <f t="shared" si="0"/>
        <v>10</v>
      </c>
      <c r="D12" t="str" vm="86">
        <f t="shared" si="0"/>
        <v/>
      </c>
      <c r="E12" t="str" vm="65">
        <f t="shared" si="0"/>
        <v/>
      </c>
      <c r="F12" t="str" vm="49">
        <f t="shared" si="0"/>
        <v/>
      </c>
      <c r="G12" vm="114">
        <f t="shared" si="0"/>
        <v>20</v>
      </c>
      <c r="H12" t="str" vm="150">
        <f t="shared" si="0"/>
        <v/>
      </c>
      <c r="I12" t="str" vm="177">
        <f t="shared" si="0"/>
        <v/>
      </c>
      <c r="J12" t="str" vm="203">
        <f t="shared" si="0"/>
        <v/>
      </c>
      <c r="K12" t="str" vm="127">
        <f t="shared" si="0"/>
        <v/>
      </c>
      <c r="L12" t="str" vm="85">
        <f t="shared" si="0"/>
        <v/>
      </c>
      <c r="M12" t="str" vm="64">
        <f t="shared" si="0"/>
        <v/>
      </c>
      <c r="N12" vm="48">
        <f t="shared" si="0"/>
        <v>200</v>
      </c>
      <c r="O12" t="str" vm="115">
        <f t="shared" si="0"/>
        <v/>
      </c>
      <c r="P12" vm="151">
        <f t="shared" si="0"/>
        <v>230</v>
      </c>
    </row>
    <row r="13" spans="1:16" x14ac:dyDescent="0.25">
      <c r="A13" s="6" t="str" vm="45">
        <f>CUBEMEMBER("ThisWorkbookDataModel",{"[Ventes_de_produits_par_catégorie_et_par_date].[Date de commande (année)].&amp;[2019]","[Ventes_de_produits_par_catégorie_et_par_date].[Date de commande (trimestre)].&amp;[Trim1]","[Ventes_de_produits_par_catégorie_et_par_date].[Date de commande (mois)].&amp;[mars]"})</f>
        <v>mars</v>
      </c>
      <c r="B13" vm="178">
        <f t="shared" si="0"/>
        <v>925</v>
      </c>
      <c r="C13" vm="204">
        <f t="shared" si="0"/>
        <v>100</v>
      </c>
      <c r="D13" vm="233">
        <f t="shared" si="0"/>
        <v>10</v>
      </c>
      <c r="E13" vm="235">
        <f t="shared" si="0"/>
        <v>10</v>
      </c>
      <c r="F13" t="str" vm="237">
        <f t="shared" si="0"/>
        <v/>
      </c>
      <c r="G13" vm="239">
        <f t="shared" si="0"/>
        <v>10</v>
      </c>
      <c r="H13" t="str" vm="116">
        <f t="shared" si="0"/>
        <v/>
      </c>
      <c r="I13" t="str" vm="152">
        <f t="shared" si="0"/>
        <v/>
      </c>
      <c r="J13" vm="179">
        <f t="shared" si="0"/>
        <v>20</v>
      </c>
      <c r="K13" t="str" vm="205">
        <f t="shared" si="0"/>
        <v/>
      </c>
      <c r="L13" t="str" vm="234">
        <f t="shared" si="0"/>
        <v/>
      </c>
      <c r="M13" vm="236">
        <f t="shared" si="0"/>
        <v>17</v>
      </c>
      <c r="N13" t="str" vm="238">
        <f t="shared" si="0"/>
        <v/>
      </c>
      <c r="O13" t="str" vm="240">
        <f t="shared" si="0"/>
        <v/>
      </c>
      <c r="P13" vm="117">
        <f t="shared" si="0"/>
        <v>1092</v>
      </c>
    </row>
    <row r="14" spans="1:16" x14ac:dyDescent="0.25">
      <c r="A14" s="5" t="str" vm="43">
        <f>CUBEMEMBER("ThisWorkbookDataModel",{"[Ventes_de_produits_par_catégorie_et_par_date].[Date de commande (année)].&amp;[2019]","[Ventes_de_produits_par_catégorie_et_par_date].[Date de commande (trimestre)].&amp;[Trim2]"})</f>
        <v>Trim2</v>
      </c>
      <c r="B14" vm="153">
        <f t="shared" si="0"/>
        <v>392</v>
      </c>
      <c r="C14" vm="180">
        <f t="shared" si="0"/>
        <v>90</v>
      </c>
      <c r="D14" vm="206">
        <f t="shared" si="0"/>
        <v>80</v>
      </c>
      <c r="E14" vm="105">
        <f t="shared" si="0"/>
        <v>130</v>
      </c>
      <c r="F14" vm="221">
        <f t="shared" si="0"/>
        <v>40</v>
      </c>
      <c r="G14" vm="223">
        <f t="shared" si="0"/>
        <v>45</v>
      </c>
      <c r="H14" vm="225">
        <f t="shared" si="0"/>
        <v>40</v>
      </c>
      <c r="I14" vm="118">
        <f t="shared" si="0"/>
        <v>25</v>
      </c>
      <c r="J14" vm="154">
        <f t="shared" si="0"/>
        <v>95</v>
      </c>
      <c r="K14" vm="181">
        <f t="shared" si="0"/>
        <v>110</v>
      </c>
      <c r="L14" vm="207">
        <f t="shared" si="0"/>
        <v>90</v>
      </c>
      <c r="M14" vm="104">
        <f t="shared" si="0"/>
        <v>48</v>
      </c>
      <c r="N14" vm="222">
        <f t="shared" si="0"/>
        <v>90</v>
      </c>
      <c r="O14" vm="224">
        <f t="shared" si="0"/>
        <v>120</v>
      </c>
      <c r="P14" vm="226">
        <f t="shared" si="0"/>
        <v>1395</v>
      </c>
    </row>
    <row r="15" spans="1:16" x14ac:dyDescent="0.25">
      <c r="A15" s="6" t="str" vm="42">
        <f>CUBEMEMBER("ThisWorkbookDataModel",{"[Ventes_de_produits_par_catégorie_et_par_date].[Date de commande (année)].&amp;[2019]","[Ventes_de_produits_par_catégorie_et_par_date].[Date de commande (trimestre)].&amp;[Trim2]","[Ventes_de_produits_par_catégorie_et_par_date].[Date de commande (mois)].&amp;[avr]"})</f>
        <v>avr</v>
      </c>
      <c r="B15" vm="119">
        <f t="shared" si="0"/>
        <v>387</v>
      </c>
      <c r="C15" vm="155">
        <f t="shared" si="0"/>
        <v>10</v>
      </c>
      <c r="D15" vm="182">
        <f t="shared" si="0"/>
        <v>50</v>
      </c>
      <c r="E15" vm="208">
        <f t="shared" si="0"/>
        <v>40</v>
      </c>
      <c r="F15" t="str" vm="103">
        <f t="shared" si="0"/>
        <v/>
      </c>
      <c r="G15" vm="84">
        <f t="shared" si="0"/>
        <v>45</v>
      </c>
      <c r="H15" vm="218">
        <f t="shared" si="0"/>
        <v>40</v>
      </c>
      <c r="I15" vm="220">
        <f t="shared" si="0"/>
        <v>25</v>
      </c>
      <c r="J15" t="str" vm="120">
        <f t="shared" si="0"/>
        <v/>
      </c>
      <c r="K15" vm="156">
        <f t="shared" si="0"/>
        <v>110</v>
      </c>
      <c r="L15" vm="183">
        <f t="shared" si="0"/>
        <v>90</v>
      </c>
      <c r="M15" vm="209">
        <f t="shared" si="0"/>
        <v>28</v>
      </c>
      <c r="N15" vm="102">
        <f t="shared" si="0"/>
        <v>80</v>
      </c>
      <c r="O15" vm="83">
        <f t="shared" si="0"/>
        <v>80</v>
      </c>
      <c r="P15" vm="219">
        <f t="shared" si="0"/>
        <v>985</v>
      </c>
    </row>
    <row r="16" spans="1:16" x14ac:dyDescent="0.25">
      <c r="A16" s="6" t="str" vm="39">
        <f>CUBEMEMBER("ThisWorkbookDataModel",{"[Ventes_de_produits_par_catégorie_et_par_date].[Date de commande (année)].&amp;[2019]","[Ventes_de_produits_par_catégorie_et_par_date].[Date de commande (trimestre)].&amp;[Trim2]","[Ventes_de_produits_par_catégorie_et_par_date].[Date de commande (mois)].&amp;[mai]"})</f>
        <v>mai</v>
      </c>
      <c r="B16" t="str" vm="214">
        <f t="shared" si="0"/>
        <v/>
      </c>
      <c r="C16" t="str" vm="121">
        <f t="shared" si="0"/>
        <v/>
      </c>
      <c r="D16" t="str" vm="157">
        <f t="shared" si="0"/>
        <v/>
      </c>
      <c r="E16" t="str" vm="184">
        <f t="shared" si="0"/>
        <v/>
      </c>
      <c r="F16" t="str" vm="210">
        <f t="shared" si="0"/>
        <v/>
      </c>
      <c r="G16" t="str" vm="101">
        <f t="shared" si="0"/>
        <v/>
      </c>
      <c r="H16" t="str" vm="82">
        <f t="shared" si="0"/>
        <v/>
      </c>
      <c r="I16" t="str" vm="63">
        <f t="shared" si="0"/>
        <v/>
      </c>
      <c r="J16" vm="215">
        <f t="shared" si="0"/>
        <v>35</v>
      </c>
      <c r="K16" t="str" vm="122">
        <f t="shared" si="0"/>
        <v/>
      </c>
      <c r="L16" t="str" vm="158">
        <f t="shared" si="0"/>
        <v/>
      </c>
      <c r="M16" vm="185">
        <f t="shared" si="0"/>
        <v>20</v>
      </c>
      <c r="N16" t="str" vm="211">
        <f t="shared" si="0"/>
        <v/>
      </c>
      <c r="O16" vm="100">
        <f t="shared" si="0"/>
        <v>40</v>
      </c>
      <c r="P16" vm="81">
        <f t="shared" si="0"/>
        <v>95</v>
      </c>
    </row>
    <row r="17" spans="1:16" x14ac:dyDescent="0.25">
      <c r="A17" s="6" t="str" vm="36">
        <f>CUBEMEMBER("ThisWorkbookDataModel",{"[Ventes_de_produits_par_catégorie_et_par_date].[Date de commande (année)].&amp;[2019]","[Ventes_de_produits_par_catégorie_et_par_date].[Date de commande (trimestre)].&amp;[Trim2]","[Ventes_de_produits_par_catégorie_et_par_date].[Date de commande (mois)].&amp;[juin]"})</f>
        <v>juin</v>
      </c>
      <c r="B17" vm="62">
        <f t="shared" si="0"/>
        <v>5</v>
      </c>
      <c r="C17" vm="47">
        <f t="shared" si="0"/>
        <v>80</v>
      </c>
      <c r="D17" vm="123">
        <f t="shared" si="0"/>
        <v>30</v>
      </c>
      <c r="E17" vm="159">
        <f t="shared" si="0"/>
        <v>90</v>
      </c>
      <c r="F17" vm="186">
        <f t="shared" si="0"/>
        <v>40</v>
      </c>
      <c r="G17" t="str" vm="212">
        <f t="shared" si="0"/>
        <v/>
      </c>
      <c r="H17" t="str" vm="99">
        <f t="shared" si="0"/>
        <v/>
      </c>
      <c r="I17" t="str" vm="80">
        <f t="shared" si="0"/>
        <v/>
      </c>
      <c r="J17" vm="61">
        <f t="shared" si="0"/>
        <v>60</v>
      </c>
      <c r="K17" t="str" vm="46">
        <f t="shared" si="0"/>
        <v/>
      </c>
      <c r="L17" t="str" vm="124">
        <f t="shared" si="0"/>
        <v/>
      </c>
      <c r="M17" t="str" vm="160">
        <f t="shared" si="0"/>
        <v/>
      </c>
      <c r="N17" vm="187">
        <f t="shared" si="0"/>
        <v>10</v>
      </c>
      <c r="O17" t="str" vm="213">
        <f t="shared" si="0"/>
        <v/>
      </c>
      <c r="P17" vm="98">
        <f t="shared" si="0"/>
        <v>315</v>
      </c>
    </row>
    <row r="18" spans="1:16" x14ac:dyDescent="0.25">
      <c r="A18" s="4" t="str" vm="12">
        <f>CUBEMEMBER("ThisWorkbookDataModel","[Ventes_de_produits_par_catégorie_et_par_date].[Date de commande (année)].[All]","Total général")</f>
        <v>Total général</v>
      </c>
      <c r="B18" vm="29">
        <f t="shared" si="0"/>
        <v>1452</v>
      </c>
      <c r="C18" vm="23">
        <f t="shared" si="0"/>
        <v>200</v>
      </c>
      <c r="D18" vm="21">
        <f t="shared" si="0"/>
        <v>90</v>
      </c>
      <c r="E18" vm="20">
        <f t="shared" si="0"/>
        <v>140</v>
      </c>
      <c r="F18" vm="19">
        <f t="shared" si="0"/>
        <v>40</v>
      </c>
      <c r="G18" vm="26">
        <f t="shared" si="0"/>
        <v>105</v>
      </c>
      <c r="H18" vm="31">
        <f t="shared" si="0"/>
        <v>40</v>
      </c>
      <c r="I18" vm="28">
        <f t="shared" si="0"/>
        <v>25</v>
      </c>
      <c r="J18" vm="27">
        <f t="shared" si="0"/>
        <v>175</v>
      </c>
      <c r="K18" vm="22">
        <f t="shared" si="0"/>
        <v>110</v>
      </c>
      <c r="L18" vm="30">
        <f t="shared" si="0"/>
        <v>90</v>
      </c>
      <c r="M18" vm="25">
        <f t="shared" si="0"/>
        <v>65</v>
      </c>
      <c r="N18" vm="24">
        <f t="shared" si="0"/>
        <v>290</v>
      </c>
      <c r="O18" vm="18">
        <f t="shared" si="0"/>
        <v>120</v>
      </c>
      <c r="P18" vm="32">
        <f t="shared" si="0"/>
        <v>2942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s q m i d = " 0 1 0 6 7 5 5 7 - 2 8 f 2 - 4 e 2 3 - b 4 a 4 - a b 5 4 f 1 2 0 f f 0 3 "   x m l n s = " h t t p : / / s c h e m a s . m i c r o s o f t . c o m / D a t a M a s h u p " > A A A A A O 4 D A A B Q S w M E F A A C A A g A G 0 V l U l p J B p e k A A A A 9 Q A A A B I A H A B D b 2 5 m a W c v U G F j a 2 F n Z S 5 4 b W w g o h g A K K A U A A A A A A A A A A A A A A A A A A A A A A A A A A A A h Y + x D o I w G I R f h X S n L X U h 5 K c O J k 6 S G E 2 M a 1 M K N E I x b b G 8 m 4 O P 5 C u I U d T N 8 e 6 7 S + 7 u 1 x s s x 6 6 N L s o 6 3 Z s c J Z i i S B n Z l 9 r U O R p 8 F a d o y W E r 5 E n U K p r C x m W j 0 z l q v D 9 n h I Q Q c F j g 3 t a E U Z q Q Y 7 H Z y 0 Z 1 I t b G e W G k Q p 9 W + b + F O B x e Y z j D a Y o Z n S Y B m T 0 o t P l y N r E n / T F h N b R + s I p X N l 7 v g M w S y P s C f w B Q S w M E F A A C A A g A G 0 V l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F Z V L r e Q Z w 6 A A A A L U B A A A T A B w A R m 9 y b X V s Y X M v U 2 V j d G l v b j E u b S C i G A A o o B Q A A A A A A A A A A A A A A A A A A A A A A A A A A A C d U D F q w 0 A Q 7 A X 6 w 3 J u b B A i c p c Y F S G J I U 0 a Q R r L h N X d E h 3 I d + J 2 R Q Q h D 9 I 7 9 L G c L E j v b L P D w A w z w 6 T F e g f V + o t D m q Q J t x j I w E a 9 k x N i M A R 9 8 G a w w t B j A I 0 y T 5 8 + W A K S K 2 N Q S E E J H U m a Q L z K D 0 F T Z B 6 1 J u b 8 G Q U b Z N o e b U f 5 k 4 + + T n i r j g 8 1 D 3 3 v g / A f g P 1 d c V + / j J q 6 K 4 R F u I Q w 3 r l 5 I s 4 g m n W E w w g 6 e M v z x D W N n m m R L I r G 1 G / R q f 2 y z k S L f Z G j 1 q Z R u 1 2 2 x t u o j 5 u 7 r Z W + T 5 V u 6 Y K l U t m r 0 K W 8 c a T z z 2 n Z 4 p w m 1 v 0 z y + E X U E s B A i 0 A F A A C A A g A G 0 V l U l p J B p e k A A A A 9 Q A A A B I A A A A A A A A A A A A A A A A A A A A A A E N v b m Z p Z y 9 Q Y W N r Y W d l L n h t b F B L A Q I t A B Q A A g A I A B t F Z V I P y u m r p A A A A O k A A A A T A A A A A A A A A A A A A A A A A P A A A A B b Q 2 9 u d G V u d F 9 U e X B l c 1 0 u e G 1 s U E s B A i 0 A F A A C A A g A G 0 V l U u t 5 B n D o A A A A t Q E A A B M A A A A A A A A A A A A A A A A A 4 Q E A A E Z v c m 1 1 b G F z L 1 N l Y 3 R p b 2 4 x L m 1 Q S w U G A A A A A A M A A w D C A A A A F g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A s A A A A A A A C y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b n R l c y U y M G R l J T I w c H J v Z H V p d H M l M j B w Y X I l M j B j Y X Q l Q z M l Q T l n b 3 J p Z S U y M G V 0 J T I w c G F y J T I w Z G F 0 Z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k Z p b G x U Y X J n Z X Q i I F Z h b H V l P S J z V m V u d G V z X 2 R l X 3 B y b 2 R 1 a X R z X 3 B h c l 9 j Y X T D q W d v c m l l X 2 V 0 X 3 B h c l 9 k Y X R l I i A v P j x F b n R y e S B U e X B l P S J G a W x s R X J y b 3 J D b 2 R l I i B W Y W x 1 Z T 0 i c 1 V u a 2 5 v d 2 4 i I C 8 + P E V u d H J 5 I F R 5 c G U 9 I k Z p b G x D b 2 x 1 b W 5 O Y W 1 l c y I g V m F s d W U 9 I n N b J n F 1 b 3 Q 7 R G F 0 Z S B k Z S B j b 2 1 t Y W 5 k Z S Z x d W 9 0 O y w m c X V v d D t T b 2 1 t Z U R l U X V h b n R p d M O p J n F 1 b 3 Q 7 L C Z x d W 9 0 O 0 N h d M O p Z 2 9 y a W U m c X V v d D t d I i A v P j x F b n R y e S B U e X B l P S J G a W x s T G F z d F V w Z G F 0 Z W Q i I F Z h b H V l P S J k M j A y M S 0 w M y 0 w N V Q w N z o 0 M D o 1 N C 4 4 N D A z O D M 2 W i I g L z 4 8 R W 5 0 c n k g V H l w Z T 0 i R m l s b E V y c m 9 y Q 2 9 1 b n Q i I F Z h b H V l P S J s M C I g L z 4 8 R W 5 0 c n k g V H l w Z T 0 i R m l s b E N v b H V t b l R 5 c G V z I i B W Y W x 1 Z T 0 i c 0 J 3 U U c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U m V j b 3 Z l c n l U Y X J n Z X R T a G V l d C I g V m F s d W U 9 I n N G Z X V p b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3 V u d C I g V m F s d W U 9 I m w 0 N i I g L z 4 8 R W 5 0 c n k g V H l w Z T 0 i T m F 2 a W d h d G l v b l N 0 Z X B O Y W 1 l I i B W Y W x 1 Z T 0 i c 0 5 h d m l n Y X R p b 2 4 i I C 8 + P E V u d H J 5 I F R 5 c G U 9 I l F 1 Z X J 5 S U Q i I F Z h b H V l P S J z O D Z k Y 2 R l M 2 U t M j h i N S 0 0 Y W M 4 L T g w N j g t M G I 3 Y W Z k Y T d h M z g 1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W 5 0 Z X M g Z G U g c H J v Z H V p d H M g c G F y I G N h d M O p Z 2 9 y a W U g Z X Q g c G F y I G R h d G U v Q X V 0 b 1 J l b W 9 2 Z W R D b 2 x 1 b W 5 z M S 5 7 R G F 0 Z S B k Z S B j b 2 1 t Y W 5 k Z S w w f S Z x d W 9 0 O y w m c X V v d D t T Z W N 0 a W 9 u M S 9 W Z W 5 0 Z X M g Z G U g c H J v Z H V p d H M g c G F y I G N h d M O p Z 2 9 y a W U g Z X Q g c G F y I G R h d G U v Q X V 0 b 1 J l b W 9 2 Z W R D b 2 x 1 b W 5 z M S 5 7 U 2 9 t b W V E Z V F 1 Y W 5 0 a X T D q S w x f S Z x d W 9 0 O y w m c X V v d D t T Z W N 0 a W 9 u M S 9 W Z W 5 0 Z X M g Z G U g c H J v Z H V p d H M g c G F y I G N h d M O p Z 2 9 y a W U g Z X Q g c G F y I G R h d G U v Q X V 0 b 1 J l b W 9 2 Z W R D b 2 x 1 b W 5 z M S 5 7 Q 2 F 0 w 6 l n b 3 J p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W Z W 5 0 Z X M g Z G U g c H J v Z H V p d H M g c G F y I G N h d M O p Z 2 9 y a W U g Z X Q g c G F y I G R h d G U v Q X V 0 b 1 J l b W 9 2 Z W R D b 2 x 1 b W 5 z M S 5 7 R G F 0 Z S B k Z S B j b 2 1 t Y W 5 k Z S w w f S Z x d W 9 0 O y w m c X V v d D t T Z W N 0 a W 9 u M S 9 W Z W 5 0 Z X M g Z G U g c H J v Z H V p d H M g c G F y I G N h d M O p Z 2 9 y a W U g Z X Q g c G F y I G R h d G U v Q X V 0 b 1 J l b W 9 2 Z W R D b 2 x 1 b W 5 z M S 5 7 U 2 9 t b W V E Z V F 1 Y W 5 0 a X T D q S w x f S Z x d W 9 0 O y w m c X V v d D t T Z W N 0 a W 9 u M S 9 W Z W 5 0 Z X M g Z G U g c H J v Z H V p d H M g c G F y I G N h d M O p Z 2 9 y a W U g Z X Q g c G F y I G R h d G U v Q X V 0 b 1 J l b W 9 2 Z W R D b 2 x 1 b W 5 z M S 5 7 Q 2 F 0 w 6 l n b 3 J p Z S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Z W 5 0 Z X M l M j B k Z S U y M H B y b 2 R 1 a X R z J T I w c G F y J T I w Y 2 F 0 J U M z J U E 5 Z 2 9 y a W U l M j B l d C U y M H B h c i U y M G R h d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u d G V z J T I w Z G U l M j B w c m 9 k d W l 0 c y U y M H B h c i U y M G N h d C V D M y V B O W d v c m l l J T I w Z X Q l M j B w Y X I l M j B k Y X R l L 1 9 W Z W 5 0 Z X M l M j B k Z S U y M H B y b 2 R 1 a X R z J T I w c G F y J T I w Y 2 F 0 J U M z J U E 5 Z 2 9 y a W U l M j B l d C U y M H B h c i U y M G R h d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w X d T Z Q g R 0 G r z D K 6 H 7 c 8 1 Q A A A A A C A A A A A A A Q Z g A A A A E A A C A A A A B 4 U J I V L W 8 U u U A r 9 T v b f O d 4 U l o j b O 5 O S n P 9 k R 3 m 5 7 w d v w A A A A A O g A A A A A I A A C A A A A D a j / Y v P M Q T a J r V n T 5 z m P B y L S R f I 5 q X y G G T H M 8 S z w x W l V A A A A B q c z J 4 f O W 6 m 5 K M 7 o 1 + c J x O C Z 0 1 O j t T A R l 9 2 I V 8 0 9 I K 5 j T e F o 7 7 z f g N u L g 2 8 s t 8 0 A Z 9 B 5 C Q j 5 U 5 l N 8 i A o 2 H 7 B y l w s o U u f 7 g j R p r I m Y L 5 + r 7 P E A A A A D t n W m V A o E r I G S j T d U X r B / z t F a Z N a z U o Q 6 + V E u 2 V R c c 6 d M u A 5 I 6 E a z + P y l h + Y F 3 G U r M u N t 2 l S z S u K T s S h S r + S g h < / D a t a M a s h u p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 V e n t e s _ d e _ p r o d u i t s _ p a r _ c a t � g o r i e _ e t _ p a r _ d a t e 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 V e n t e s _ d e _ p r o d u i t s _ p a r _ c a t � g o r i e _ e t _ p a r _ d a t e 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  c o m m a n d e 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 C o l u m n s \ S o m m e D e Q u a n t i t � 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 C o l u m n s \ C a t � g o r i e 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  c o m m a n d e   ( a n n � e ) 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  c o m m a n d e 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  c o m m a n d e   ( i n d e x   d e s   m o i s ) 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  c o m m a n d e   ( m o i s ) 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 V e n t e s _ d e _ p r o d u i t s _ p a r _ c a t � g o r i e _ e t _ p a r _ d a t e 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 5 3 2 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 V e n t e s _ d e _ p r o d u i t s _ p a r _ c a t � g o r i e _ e t _ p a r _ d a t e 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6 b 4 7 9 2 7 a - 6 0 5 f - 4 7 9 3 - b 1 0 b - c b 7 1 a f e a 2 4 d c " > < C u s t o m C o n t e n t > < ! [ C D A T A [ < ? x m l   v e r s i o n = " 1 . 0 "   e n c o d i n g = " u t f - 1 6 " ? > < S e t t i n g s > < C a l c u l a t e d F i e l d s > < i t e m > < M e a s u r e N a m e > m o y e n n e   d e s   v e n t e s < / M e a s u r e N a m e > < D i s p l a y N a m e > m o y e n n e   d e s   v e n t e s < / D i s p l a y N a m e > < V i s i b l e > F a l s e < / V i s i b l e > < S u b c o l u m n s > < i t e m > < R o l e > V a l u e < / R o l e > < D i s p l a y N a m e > V a l e u r   :   m o y e n n e   d e s   v e n t e s < / D i s p l a y N a m e > < V i s i b l e > F a l s e < / V i s i b l e > < / i t e m > < i t e m > < R o l e > S t a t u s < / R o l e > < D i s p l a y N a m e > S t a t u t   :   m o y e n n e   d e s   v e n t e s < / D i s p l a y N a m e > < V i s i b l e > F a l s e < / V i s i b l e > < / i t e m > < i t e m > < R o l e > G o a l < / R o l e > < D i s p l a y N a m e > C i b l e   :   m o y e n n e   d e s   v e n t e s 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8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 T a b l e a u 2 < / E x c e l T a b l e N a m e > < G e m i n i T a b l e I d > T a b l e a u 2 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 2 0 2 1 - 0 3 - 1 2 T 1 0 : 3 8 : 4 4 . 1 6 9 3 8 7 4 + 0 1 : 0 0 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V e n t e s _ d e _ p r o d u i t s _ p a r _ c a t � g o r i e _ e t _ p a r _ d a t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 T a g s \ T a b l e s \ & l t ; T a b l e s \ V e n t e s _ d e _ p r o d u i t s _ p a r _ c a t � g o r i e _ e t _ p a r _ d a t e & g t ; < / K e y > < / D i a g r a m O b j e c t K e y > < D i a g r a m O b j e c t K e y > < K e y > T a b l e s \ V e n t e s _ d e _ p r o d u i t s _ p a r _ c a t � g o r i e _ e t _ p a r _ d a t e < / K e y > < / D i a g r a m O b j e c t K e y > < D i a g r a m O b j e c t K e y > < K e y > T a b l e s \ V e n t e s _ d e _ p r o d u i t s _ p a r _ c a t � g o r i e _ e t _ p a r _ d a t e \ C o l u m n s \ D a t e   d e   c o m m a n d e < / K e y > < / D i a g r a m O b j e c t K e y > < D i a g r a m O b j e c t K e y > < K e y > T a b l e s \ V e n t e s _ d e _ p r o d u i t s _ p a r _ c a t � g o r i e _ e t _ p a r _ d a t e \ C o l u m n s \ S o m m e D e Q u a n t i t � < / K e y > < / D i a g r a m O b j e c t K e y > < D i a g r a m O b j e c t K e y > < K e y > T a b l e s \ V e n t e s _ d e _ p r o d u i t s _ p a r _ c a t � g o r i e _ e t _ p a r _ d a t e \ C o l u m n s \ C a t � g o r i e < / K e y > < / D i a g r a m O b j e c t K e y > < D i a g r a m O b j e c t K e y > < K e y > T a b l e s \ V e n t e s _ d e _ p r o d u i t s _ p a r _ c a t � g o r i e _ e t _ p a r _ d a t e \ C o l u m n s \ D a t e   d e   c o m m a n d e   ( a n n � e ) < / K e y > < / D i a g r a m O b j e c t K e y > < D i a g r a m O b j e c t K e y > < K e y > T a b l e s \ V e n t e s _ d e _ p r o d u i t s _ p a r _ c a t � g o r i e _ e t _ p a r _ d a t e \ C o l u m n s \ D a t e   d e   c o m m a n d e   ( t r i m e s t r e ) < / K e y > < / D i a g r a m O b j e c t K e y > < D i a g r a m O b j e c t K e y > < K e y > T a b l e s \ V e n t e s _ d e _ p r o d u i t s _ p a r _ c a t � g o r i e _ e t _ p a r _ d a t e \ C o l u m n s \ D a t e   d e   c o m m a n d e   ( i n d e x   d e s   m o i s ) < / K e y > < / D i a g r a m O b j e c t K e y > < D i a g r a m O b j e c t K e y > < K e y > T a b l e s \ V e n t e s _ d e _ p r o d u i t s _ p a r _ c a t � g o r i e _ e t _ p a r _ d a t e \ C o l u m n s \ D a t e   d e   c o m m a n d e   ( m o i s ) < / K e y > < / D i a g r a m O b j e c t K e y > < D i a g r a m O b j e c t K e y > < K e y > T a b l e s \ V e n t e s _ d e _ p r o d u i t s _ p a r _ c a t � g o r i e _ e t _ p a r _ d a t e \ M e a s u r e s \ S o m m e   d e   S o m m e D e Q u a n t i t � < / K e y > < / D i a g r a m O b j e c t K e y > < D i a g r a m O b j e c t K e y > < K e y > T a b l e s \ V e n t e s _ d e _ p r o d u i t s _ p a r _ c a t � g o r i e _ e t _ p a r _ d a t e \ S o m m e   d e   S o m m e D e Q u a n t i t � \ A d d i t i o n a l   I n f o \ M e s u r e   i m p l i c i t e < / K e y > < / D i a g r a m O b j e c t K e y > < D i a g r a m O b j e c t K e y > < K e y > T a b l e s \ V e n t e s _ d e _ p r o d u i t s _ p a r _ c a t � g o r i e _ e t _ p a r _ d a t e \ M e a s u r e s \ m o y e n n e   d e s   v e n t e s < / K e y > < / D i a g r a m O b j e c t K e y > < / A l l K e y s > < S e l e c t e d K e y s /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 T a g s \ T a b l e s \ & l t ; T a b l e s \ V e n t e s _ d e _ p r o d u i t s _ p a r _ c a t � g o r i e _ e t _ p a r _ d a t e & g t ; 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 T a b l e s \ V e n t e s _ d e _ p r o d u i t s _ p a r _ c a t � g o r i e _ e t _ p a r _ d a t e \ C o l u m n s \ D a t e   d e   c o m m a n d e 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 T a b l e s \ V e n t e s _ d e _ p r o d u i t s _ p a r _ c a t � g o r i e _ e t _ p a r _ d a t e \ C o l u m n s \ S o m m e D e Q u a n t i t � 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 T a b l e s \ V e n t e s _ d e _ p r o d u i t s _ p a r _ c a t � g o r i e _ e t _ p a r _ d a t e \ C o l u m n s \ C a t � g o r i e 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 T a b l e s \ V e n t e s _ d e _ p r o d u i t s _ p a r _ c a t � g o r i e _ e t _ p a r _ d a t e \ C o l u m n s \ D a t e   d e   c o m m a n d e   ( a n n � e ) 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 T a b l e s \ V e n t e s _ d e _ p r o d u i t s _ p a r _ c a t � g o r i e _ e t _ p a r _ d a t e \ C o l u m n s \ D a t e   d e   c o m m a n d e   ( t r i m e s t r e ) 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 T a b l e s \ V e n t e s _ d e _ p r o d u i t s _ p a r _ c a t � g o r i e _ e t _ p a r _ d a t e \ C o l u m n s \ D a t e   d e   c o m m a n d e   ( i n d e x   d e s   m o i s ) 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 T a b l e s \ V e n t e s _ d e _ p r o d u i t s _ p a r _ c a t � g o r i e _ e t _ p a r _ d a t e \ C o l u m n s \ D a t e   d e   c o m m a n d e   ( m o i s ) 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 T a b l e s \ V e n t e s _ d e _ p r o d u i t s _ p a r _ c a t � g o r i e _ e t _ p a r _ d a t e \ M e a s u r e s \ S o m m e   d e   S o m m e D e Q u a n t i t � 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 T a b l e s \ V e n t e s _ d e _ p r o d u i t s _ p a r _ c a t � g o r i e _ e t _ p a r _ d a t e \ S o m m e   d e   S o m m e D e Q u a n t i t � \ A d d i t i o n a l   I n f o \ M e s u r e   i m p l i c i t e 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 T a b l e s \ V e n t e s _ d e _ p r o d u i t s _ p a r _ c a t � g o r i e _ e t _ p a r _ d a t e \ M e a s u r e s \ m o y e n n e   d e s   v e n t e s 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 V e n t e s _ d e _ p r o d u i t s _ p a r _ c a t � g o r i e _ e t _ p a r _ d a t e 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 V e n t e s _ d e _ p r o d u i t s _ p a r _ c a t � g o r i e _ e t _ p a r _ d a t e 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 S o m m e D e Q u a n t i t � < / K e y > < / D i a g r a m O b j e c t K e y > < D i a g r a m O b j e c t K e y > < K e y > M e a s u r e s \ S o m m e   d e   S o m m e D e Q u a n t i t � \ T a g I n f o \ F o r m u l e < / K e y > < / D i a g r a m O b j e c t K e y > < D i a g r a m O b j e c t K e y > < K e y > M e a s u r e s \ S o m m e   d e   S o m m e D e Q u a n t i t � \ T a g I n f o \ V a l e u r < / K e y > < / D i a g r a m O b j e c t K e y > < D i a g r a m O b j e c t K e y > < K e y > M e a s u r e s \ m o y e n n e   d e s   v e n t e s < / K e y > < / D i a g r a m O b j e c t K e y > < D i a g r a m O b j e c t K e y > < K e y > M e a s u r e s \ m o y e n n e   d e s   v e n t e s \ T a g I n f o \ F o r m u l e < / K e y > < / D i a g r a m O b j e c t K e y > < D i a g r a m O b j e c t K e y > < K e y > M e a s u r e s \ m o y e n n e   d e s   v e n t e s \ T a g I n f o \ V a l e u r < / K e y > < / D i a g r a m O b j e c t K e y > < D i a g r a m O b j e c t K e y > < K e y > C o l u m n s \ D a t e   d e   c o m m a n d e < / K e y > < / D i a g r a m O b j e c t K e y > < D i a g r a m O b j e c t K e y > < K e y > C o l u m n s \ S o m m e D e Q u a n t i t � < / K e y > < / D i a g r a m O b j e c t K e y > < D i a g r a m O b j e c t K e y > < K e y > C o l u m n s \ C a t � g o r i e < / K e y > < / D i a g r a m O b j e c t K e y > < D i a g r a m O b j e c t K e y > < K e y > C o l u m n s \ D a t e   d e   c o m m a n d e   ( a n n � e ) < / K e y > < / D i a g r a m O b j e c t K e y > < D i a g r a m O b j e c t K e y > < K e y > C o l u m n s \ D a t e   d e   c o m m a n d e   ( t r i m e s t r e ) < / K e y > < / D i a g r a m O b j e c t K e y > < D i a g r a m O b j e c t K e y > < K e y > C o l u m n s \ D a t e   d e   c o m m a n d e   ( i n d e x   d e s   m o i s ) < / K e y > < / D i a g r a m O b j e c t K e y > < D i a g r a m O b j e c t K e y > < K e y > C o l u m n s \ D a t e   d e   c o m m a n d e   ( m o i s ) < / K e y > < / D i a g r a m O b j e c t K e y > < D i a g r a m O b j e c t K e y > < K e y > L i n k s \ & l t ; C o l u m n s \ S o m m e   d e   S o m m e D e Q u a n t i t � & g t ; - & l t ; M e a s u r e s \ S o m m e D e Q u a n t i t � & g t ; < / K e y > < / D i a g r a m O b j e c t K e y > < D i a g r a m O b j e c t K e y > < K e y > L i n k s \ & l t ; C o l u m n s \ S o m m e   d e   S o m m e D e Q u a n t i t � & g t ; - & l t ; M e a s u r e s \ S o m m e D e Q u a n t i t � & g t ; \ C O L U M N < / K e y > < / D i a g r a m O b j e c t K e y > < D i a g r a m O b j e c t K e y > < K e y > L i n k s \ & l t ; C o l u m n s \ S o m m e   d e   S o m m e D e Q u a n t i t � & g t ; - & l t ; M e a s u r e s \ S o m m e D e Q u a n t i t � & g t ; \ M E A S U R E 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 S o m m e D e Q u a n t i t � 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 S o m m e D e Q u a n t i t � \ T a g I n f o \ F o r m u l e 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 S o m m e D e Q u a n t i t � \ T a g I n f o \ V a l e u r 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 M e a s u r e s \ m o y e n n e   d e s   v e n t e s 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 M e a s u r e s \ m o y e n n e   d e s   v e n t e s \ T a g I n f o \ F o r m u l e 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 M e a s u r e s \ m o y e n n e   d e s   v e n t e s \ T a g I n f o \ V a l e u r 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 C o l u m n s \ D a t e   d e   c o m m a n d e 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 C o l u m n s \ S o m m e D e Q u a n t i t � 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 C o l u m n s \ C a t � g o r i e 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  c o m m a n d e   ( a n n � e ) 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  c o m m a n d e   ( t r i m e s t r e ) 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  c o m m a n d e   ( i n d e x   d e s   m o i s ) 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  c o m m a n d e   ( m o i s ) 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 S o m m e D e Q u a n t i t � & g t ; - & l t ; M e a s u r e s \ S o m m e D e Q u a n t i t � & g t ; 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 S o m m e D e Q u a n t i t � & g t ; - & l t ; M e a s u r e s \ S o m m e D e Q u a n t i t � & g t ; \ C O L U M N 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 S o m m e D e Q u a n t i t � & g t ; - & l t ; M e a s u r e s \ S o m m e D e Q u a n t i t � & g t ; \ M E A S U R E 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C o u n t I n S a n d b o x " > < C u s t o m C o n t e n t > 2 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V e n t e s _ d e _ p r o d u i t s _ p a r _ c a t � g o r i e _ e t _ p a r _ d a t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 / & g t ; & l t ; C o l u m n W i d t h s & g t ; & l t ; i t e m & g t ; & l t ; k e y & g t ; & l t ; s t r i n g & g t ; D a t e   d e   c o m m a n d e & l t ; / s t r i n g & g t ; & l t ; / k e y & g t ; & l t ; v a l u e & g t ; & l t ; i n t & g t ; 1 9 5 & l t ; / i n t & g t ; & l t ; / v a l u e & g t ; & l t ; / i t e m & g t ; & l t ; i t e m & g t ; & l t ; k e y & g t ; & l t ; s t r i n g & g t ; S o m m e D e Q u a n t i t � & l t ; / s t r i n g & g t ; & l t ; / k e y & g t ; & l t ; v a l u e & g t ; & l t ; i n t & g t ; 1 5 4 & l t ; / i n t & g t ; & l t ; / v a l u e & g t ; & l t ; / i t e m & g t ; & l t ; i t e m & g t ; & l t ; k e y & g t ; & l t ; s t r i n g & g t ; C a t � g o r i e & l t ; / s t r i n g & g t ; & l t ; / k e y & g t ; & l t ; v a l u e & g t ; & l t ; i n t & g t ; 9 6 & l t ; / i n t & g t ; & l t ; / v a l u e & g t ; & l t ; / i t e m & g t ; & l t ; i t e m & g t ; & l t ; k e y & g t ; & l t ; s t r i n g & g t ; D a t e   d e   c o m m a n d e   ( a n n � e ) & l t ; / s t r i n g & g t ; & l t ; / k e y & g t ; & l t ; v a l u e & g t ; & l t ; i n t & g t ; 2 0 8 & l t ; / i n t & g t ; & l t ; / v a l u e & g t ; & l t ; / i t e m & g t ; & l t ; i t e m & g t ; & l t ; k e y & g t ; & l t ; s t r i n g & g t ; D a t e   d e   c o m m a n d e   ( t r i m e s t r e ) & l t ; / s t r i n g & g t ; & l t ; / k e y & g t ; & l t ; v a l u e & g t ; & l t ; i n t & g t ; 2 2 7 & l t ; / i n t & g t ; & l t ; / v a l u e & g t ; & l t ; / i t e m & g t ; & l t ; i t e m & g t ; & l t ; k e y & g t ; & l t ; s t r i n g & g t ; D a t e   d e   c o m m a n d e   ( i n d e x   d e s   m o i s ) & l t ; / s t r i n g & g t ; & l t ; / k e y & g t ; & l t ; v a l u e & g t ; & l t ; i n t & g t ; 2 6 2 & l t ; / i n t & g t ; & l t ; / v a l u e & g t ; & l t ; / i t e m & g t ; & l t ; i t e m & g t ; & l t ; k e y & g t ; & l t ; s t r i n g & g t ; D a t e   d e   c o m m a n d e   ( m o i s ) & l t ; / s t r i n g & g t ; & l t ; / k e y & g t ; & l t ; v a l u e & g t ; & l t ; i n t & g t ; 1 9 9 & l t ; / i n t & g t ; & l t ; / v a l u e & g t ; & l t ; / i t e m & g t ; & l t ; / C o l u m n W i d t h s & g t ; & l t ; C o l u m n D i s p l a y I n d e x & g t ; & l t ; i t e m & g t ; & l t ; k e y & g t ; & l t ; s t r i n g & g t ; D a t e   d e   c o m m a n d e & l t ; / s t r i n g & g t ; & l t ; / k e y & g t ; & l t ; v a l u e & g t ; & l t ; i n t & g t ; 0 & l t ; / i n t & g t ; & l t ; / v a l u e & g t ; & l t ; / i t e m & g t ; & l t ; i t e m & g t ; & l t ; k e y & g t ; & l t ; s t r i n g & g t ; S o m m e D e Q u a n t i t � & l t ; / s t r i n g & g t ; & l t ; / k e y & g t ; & l t ; v a l u e & g t ; & l t ; i n t & g t ; 1 & l t ; / i n t & g t ; & l t ; / v a l u e & g t ; & l t ; / i t e m & g t ; & l t ; i t e m & g t ; & l t ; k e y & g t ; & l t ; s t r i n g & g t ; C a t � g o r i e & l t ; / s t r i n g & g t ; & l t ; / k e y & g t ; & l t ; v a l u e & g t ; & l t ; i n t & g t ; 2 & l t ; / i n t & g t ; & l t ; / v a l u e & g t ; & l t ; / i t e m & g t ; & l t ; i t e m & g t ; & l t ; k e y & g t ; & l t ; s t r i n g & g t ; D a t e   d e   c o m m a n d e   ( a n n � e ) & l t ; / s t r i n g & g t ; & l t ; / k e y & g t ; & l t ; v a l u e & g t ; & l t ; i n t & g t ; 3 & l t ; / i n t & g t ; & l t ; / v a l u e & g t ; & l t ; / i t e m & g t ; & l t ; i t e m & g t ; & l t ; k e y & g t ; & l t ; s t r i n g & g t ; D a t e   d e   c o m m a n d e   ( t r i m e s t r e ) & l t ; / s t r i n g & g t ; & l t ; / k e y & g t ; & l t ; v a l u e & g t ; & l t ; i n t & g t ; 4 & l t ; / i n t & g t ; & l t ; / v a l u e & g t ; & l t ; / i t e m & g t ; & l t ; i t e m & g t ; & l t ; k e y & g t ; & l t ; s t r i n g & g t ; D a t e   d e   c o m m a n d e   ( i n d e x   d e s   m o i s ) & l t ; / s t r i n g & g t ; & l t ; / k e y & g t ; & l t ; v a l u e & g t ; & l t ; i n t & g t ; 5 & l t ; / i n t & g t ; & l t ; / v a l u e & g t ; & l t ; / i t e m & g t ; & l t ; i t e m & g t ; & l t ; k e y & g t ; & l t ; s t r i n g & g t ; D a t e   d e   c o m m a n d e   ( m o i s ) & l t ; / s t r i n g & g t ; & l t ; / k e y & g t ; & l t ; v a l u e & g t ; & l t ; i n t & g t ;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Props1.xml><?xml version="1.0" encoding="utf-8"?>
<ds:datastoreItem xmlns:ds="http://schemas.openxmlformats.org/officeDocument/2006/customXml" ds:itemID="{321CE77C-2D5C-4C38-96F3-4603E8FADE8E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5E8ABE9C-CD44-43FD-B2F2-F9F210130E17}">
  <ds:schemaRefs/>
</ds:datastoreItem>
</file>

<file path=customXml/itemProps11.xml><?xml version="1.0" encoding="utf-8"?>
<ds:datastoreItem xmlns:ds="http://schemas.openxmlformats.org/officeDocument/2006/customXml" ds:itemID="{BEFEA890-A3D3-4492-BE8D-1BBCA2EFE3A1}">
  <ds:schemaRefs/>
</ds:datastoreItem>
</file>

<file path=customXml/itemProps12.xml><?xml version="1.0" encoding="utf-8"?>
<ds:datastoreItem xmlns:ds="http://schemas.openxmlformats.org/officeDocument/2006/customXml" ds:itemID="{2F45BAB7-6D2D-4BF9-8DF7-8AD4A861BDF2}">
  <ds:schemaRefs/>
</ds:datastoreItem>
</file>

<file path=customXml/itemProps13.xml><?xml version="1.0" encoding="utf-8"?>
<ds:datastoreItem xmlns:ds="http://schemas.openxmlformats.org/officeDocument/2006/customXml" ds:itemID="{F2F87477-87CD-4EA8-9DD7-B5B40FE23E5A}">
  <ds:schemaRefs/>
</ds:datastoreItem>
</file>

<file path=customXml/itemProps14.xml><?xml version="1.0" encoding="utf-8"?>
<ds:datastoreItem xmlns:ds="http://schemas.openxmlformats.org/officeDocument/2006/customXml" ds:itemID="{03848D9A-FB12-4372-A447-85F298C1AC9C}">
  <ds:schemaRefs/>
</ds:datastoreItem>
</file>

<file path=customXml/itemProps15.xml><?xml version="1.0" encoding="utf-8"?>
<ds:datastoreItem xmlns:ds="http://schemas.openxmlformats.org/officeDocument/2006/customXml" ds:itemID="{B623E0FD-FD3D-4C8F-8645-661A05790DD0}">
  <ds:schemaRefs/>
</ds:datastoreItem>
</file>

<file path=customXml/itemProps16.xml><?xml version="1.0" encoding="utf-8"?>
<ds:datastoreItem xmlns:ds="http://schemas.openxmlformats.org/officeDocument/2006/customXml" ds:itemID="{483BCC70-21D9-4B4B-A4D6-936AB5C520F0}">
  <ds:schemaRefs/>
</ds:datastoreItem>
</file>

<file path=customXml/itemProps17.xml><?xml version="1.0" encoding="utf-8"?>
<ds:datastoreItem xmlns:ds="http://schemas.openxmlformats.org/officeDocument/2006/customXml" ds:itemID="{CD9021B7-D31D-4C04-9424-CB6F357A7F28}">
  <ds:schemaRefs/>
</ds:datastoreItem>
</file>

<file path=customXml/itemProps18.xml><?xml version="1.0" encoding="utf-8"?>
<ds:datastoreItem xmlns:ds="http://schemas.openxmlformats.org/officeDocument/2006/customXml" ds:itemID="{CE45364A-06EB-48AB-99F2-23D6B9BD731B}">
  <ds:schemaRefs/>
</ds:datastoreItem>
</file>

<file path=customXml/itemProps19.xml><?xml version="1.0" encoding="utf-8"?>
<ds:datastoreItem xmlns:ds="http://schemas.openxmlformats.org/officeDocument/2006/customXml" ds:itemID="{62A284ED-4AAA-4533-BFCB-77D9EB375A1B}">
  <ds:schemaRefs/>
</ds:datastoreItem>
</file>

<file path=customXml/itemProps2.xml><?xml version="1.0" encoding="utf-8"?>
<ds:datastoreItem xmlns:ds="http://schemas.openxmlformats.org/officeDocument/2006/customXml" ds:itemID="{39083F66-BDA2-4B3C-A1B5-F61288AAE574}">
  <ds:schemaRefs/>
</ds:datastoreItem>
</file>

<file path=customXml/itemProps20.xml><?xml version="1.0" encoding="utf-8"?>
<ds:datastoreItem xmlns:ds="http://schemas.openxmlformats.org/officeDocument/2006/customXml" ds:itemID="{2917D6EA-4A0E-4730-B4A8-54DFE79B863A}">
  <ds:schemaRefs/>
</ds:datastoreItem>
</file>

<file path=customXml/itemProps3.xml><?xml version="1.0" encoding="utf-8"?>
<ds:datastoreItem xmlns:ds="http://schemas.openxmlformats.org/officeDocument/2006/customXml" ds:itemID="{0E50FE4D-E8BB-4E1F-8B3A-6274BB85C3E7}">
  <ds:schemaRefs/>
</ds:datastoreItem>
</file>

<file path=customXml/itemProps4.xml><?xml version="1.0" encoding="utf-8"?>
<ds:datastoreItem xmlns:ds="http://schemas.openxmlformats.org/officeDocument/2006/customXml" ds:itemID="{F00378D4-3397-4C04-A01B-D80356393ADD}">
  <ds:schemaRefs/>
</ds:datastoreItem>
</file>

<file path=customXml/itemProps5.xml><?xml version="1.0" encoding="utf-8"?>
<ds:datastoreItem xmlns:ds="http://schemas.openxmlformats.org/officeDocument/2006/customXml" ds:itemID="{E1CCA6A3-AA0A-4423-BCE8-2A35C629FD4F}">
  <ds:schemaRefs/>
</ds:datastoreItem>
</file>

<file path=customXml/itemProps6.xml><?xml version="1.0" encoding="utf-8"?>
<ds:datastoreItem xmlns:ds="http://schemas.openxmlformats.org/officeDocument/2006/customXml" ds:itemID="{3E4DBDAB-52F3-44DA-A8FC-23CFAD38A083}">
  <ds:schemaRefs/>
</ds:datastoreItem>
</file>

<file path=customXml/itemProps7.xml><?xml version="1.0" encoding="utf-8"?>
<ds:datastoreItem xmlns:ds="http://schemas.openxmlformats.org/officeDocument/2006/customXml" ds:itemID="{21006801-58A2-4B06-B494-03F71ED10DCD}">
  <ds:schemaRefs/>
</ds:datastoreItem>
</file>

<file path=customXml/itemProps8.xml><?xml version="1.0" encoding="utf-8"?>
<ds:datastoreItem xmlns:ds="http://schemas.openxmlformats.org/officeDocument/2006/customXml" ds:itemID="{5BE0B3AC-8077-420D-93BE-B670F8F65BC2}">
  <ds:schemaRefs/>
</ds:datastoreItem>
</file>

<file path=customXml/itemProps9.xml><?xml version="1.0" encoding="utf-8"?>
<ds:datastoreItem xmlns:ds="http://schemas.openxmlformats.org/officeDocument/2006/customXml" ds:itemID="{F9FE7603-DA64-4776-93C5-512575B927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tableau croisé</vt:lpstr>
      <vt:lpstr>cube olap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 Green</cp:lastModifiedBy>
  <dcterms:created xsi:type="dcterms:W3CDTF">2016-02-16T08:09:50Z</dcterms:created>
  <dcterms:modified xsi:type="dcterms:W3CDTF">2021-03-12T09:38:44Z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