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/>
  <mc:AlternateContent xmlns:mc="http://schemas.openxmlformats.org/markup-compatibility/2006">
    <mc:Choice Requires="x15">
      <x15ac:absPath xmlns:x15ac="http://schemas.microsoft.com/office/spreadsheetml/2010/11/ac" url="F:\supports\supports 2019\Excel 2019 base de données, tableaux croisés\exosexcel2019bd\"/>
    </mc:Choice>
  </mc:AlternateContent>
  <xr:revisionPtr revIDLastSave="0" documentId="13_ncr:1_{1D11BF40-5B41-4054-9738-8338A54B9D57}" xr6:coauthVersionLast="46" xr6:coauthVersionMax="46" xr10:uidLastSave="{00000000-0000-0000-0000-000000000000}"/>
  <bookViews>
    <workbookView xWindow="-120" yWindow="-120" windowWidth="25440" windowHeight="15990" tabRatio="839" xr2:uid="{00000000-000D-0000-FFFF-FFFF00000000}"/>
  </bookViews>
  <sheets>
    <sheet name="Prob 1 A" sheetId="1" r:id="rId1"/>
    <sheet name="Prob 1 B" sheetId="2" r:id="rId2"/>
    <sheet name="Prob 2 A" sheetId="10" r:id="rId3"/>
    <sheet name="Prob 2 B" sheetId="4" r:id="rId4"/>
    <sheet name="HYP-1-A" sheetId="6" r:id="rId5"/>
    <sheet name="HYP-1-B" sheetId="7" r:id="rId6"/>
    <sheet name="HYP-2-A" sheetId="8" r:id="rId7"/>
    <sheet name="HYP-2-B" sheetId="9" r:id="rId8"/>
  </sheets>
  <definedNames>
    <definedName name="__123Graph_A" localSheetId="7" hidden="1">'HYP-2-B'!$E$34:$E$58</definedName>
    <definedName name="__123Graph_B" localSheetId="7" hidden="1">'HYP-2-B'!$H$34:$H$58</definedName>
    <definedName name="__123Graph_X" localSheetId="7" hidden="1">'HYP-2-B'!$B$34:$B$58</definedName>
    <definedName name="_Fill" localSheetId="7" hidden="1">'HYP-2-B'!$F$2:$F$65</definedName>
    <definedName name="_Key1" localSheetId="7" hidden="1">'HYP-2-B'!$F$2</definedName>
    <definedName name="_Key2" localSheetId="7" hidden="1">'HYP-2-B'!$A$2</definedName>
    <definedName name="_Order1" localSheetId="7" hidden="1">0</definedName>
    <definedName name="_Order2" localSheetId="7" hidden="1">0</definedName>
    <definedName name="_Sort" localSheetId="7" hidden="1">'HYP-2-B'!$A$2:$F$65</definedName>
    <definedName name="_Table1_In1" localSheetId="4" hidden="1">'HYP-1-A'!$B$1</definedName>
    <definedName name="_Table1_Out" localSheetId="4" hidden="1">'HYP-1-A'!$B$12:$D$17</definedName>
    <definedName name="_Table2_In1" localSheetId="6" hidden="1">'HYP-2-A'!$B$11</definedName>
    <definedName name="_Table2_In1" localSheetId="7" hidden="1">'HYP-2-B'!$A$68</definedName>
    <definedName name="_Table2_In2" localSheetId="6" hidden="1">'HYP-2-A'!$B$4</definedName>
    <definedName name="_Table2_In2" localSheetId="7" hidden="1">'HYP-2-B'!$B$68</definedName>
    <definedName name="_Table2_Out" localSheetId="6" hidden="1">'HYP-2-A'!$N$3:$V$15</definedName>
    <definedName name="_Table2_Out" localSheetId="7" hidden="1">'HYP-2-B'!$B$70:$F$74</definedName>
    <definedName name="_xlnm.Database" localSheetId="2">#REF!</definedName>
    <definedName name="_xlnm.Database">'HYP-2-B'!$A$1:$E$65</definedName>
    <definedName name="CHAMPS" localSheetId="2">#REF!</definedName>
    <definedName name="CHAMPS">'HYP-1-A'!$B$12:$D$17</definedName>
    <definedName name="_xlnm.Criteria" localSheetId="2">#REF!</definedName>
    <definedName name="_xlnm.Criteria">'HYP-2-B'!$A$67:$B$68</definedName>
    <definedName name="ENTRÉE1" localSheetId="2">'HYP-2-A'!$B$4</definedName>
    <definedName name="ENTRÉE1">'HYP-2-A'!$B$4</definedName>
    <definedName name="ENTRÉE2" localSheetId="2">'HYP-2-A'!$B$11</definedName>
    <definedName name="ENTRÉE2">'HYP-2-A'!$B$11</definedName>
    <definedName name="MENS" localSheetId="2">'HYP-2-A'!$B$7</definedName>
    <definedName name="MENS">'HYP-2-A'!$B$7</definedName>
    <definedName name="TABLE" localSheetId="6">'HYP-2-A'!$N$3:$V$15</definedName>
    <definedName name="TABLE" localSheetId="2">#REF!</definedName>
    <definedName name="TABLE">'HYP-1-A'!$B$11:$D$17</definedName>
    <definedName name="TABLEAU" localSheetId="2">#REF!</definedName>
    <definedName name="TABLEAU">'HYP-2-B'!$B$70:$F$74</definedName>
    <definedName name="VENTES" localSheetId="2">'HYP-1-A'!#REF!</definedName>
    <definedName name="VENTES">'HYP-1-A'!#REF!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0" l="1"/>
  <c r="C8" i="10"/>
  <c r="C9" i="10" s="1"/>
  <c r="C10" i="10" s="1"/>
  <c r="C11" i="10" s="1"/>
  <c r="C12" i="10" s="1"/>
  <c r="C13" i="10" s="1"/>
  <c r="C14" i="10" s="1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C30" i="10" s="1"/>
  <c r="C31" i="10" s="1"/>
  <c r="C32" i="10" s="1"/>
  <c r="C33" i="10" s="1"/>
  <c r="C34" i="10" s="1"/>
  <c r="C35" i="10" s="1"/>
  <c r="C36" i="10" s="1"/>
  <c r="C37" i="10" s="1"/>
  <c r="C38" i="10" s="1"/>
  <c r="C39" i="10" s="1"/>
  <c r="C40" i="10" s="1"/>
  <c r="C41" i="10" s="1"/>
  <c r="C42" i="10" s="1"/>
  <c r="C43" i="10" s="1"/>
  <c r="C44" i="10" s="1"/>
  <c r="C45" i="10" s="1"/>
  <c r="C46" i="10" s="1"/>
  <c r="C47" i="10" s="1"/>
  <c r="C48" i="10" s="1"/>
  <c r="C49" i="10" s="1"/>
  <c r="C50" i="10" s="1"/>
  <c r="C51" i="10" s="1"/>
  <c r="C52" i="10" s="1"/>
  <c r="C53" i="10" s="1"/>
  <c r="C54" i="10" s="1"/>
  <c r="C55" i="10" s="1"/>
  <c r="C56" i="10" s="1"/>
  <c r="C57" i="10" s="1"/>
  <c r="C58" i="10" s="1"/>
  <c r="C59" i="10" s="1"/>
  <c r="C60" i="10" s="1"/>
  <c r="C61" i="10" s="1"/>
  <c r="C62" i="10" s="1"/>
  <c r="C63" i="10" s="1"/>
  <c r="C64" i="10" s="1"/>
  <c r="C65" i="10" s="1"/>
  <c r="C66" i="10" s="1"/>
  <c r="B8" i="10"/>
  <c r="D7" i="10" s="1"/>
  <c r="H7" i="10" s="1"/>
  <c r="B6" i="10"/>
  <c r="B7" i="10" l="1"/>
  <c r="B5" i="6" l="1"/>
  <c r="C11" i="6" s="1"/>
  <c r="E21" i="7"/>
  <c r="D21" i="7"/>
  <c r="C21" i="7"/>
  <c r="N3" i="8"/>
  <c r="B6" i="8"/>
  <c r="B8" i="8"/>
  <c r="B7" i="8" s="1"/>
  <c r="B9" i="8"/>
  <c r="C8" i="8"/>
  <c r="C9" i="8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34" i="8" s="1"/>
  <c r="C35" i="8" s="1"/>
  <c r="C36" i="8" s="1"/>
  <c r="C37" i="8" s="1"/>
  <c r="C38" i="8" s="1"/>
  <c r="C39" i="8" s="1"/>
  <c r="C40" i="8" s="1"/>
  <c r="C41" i="8" s="1"/>
  <c r="C42" i="8" s="1"/>
  <c r="E66" i="9"/>
  <c r="B70" i="9"/>
  <c r="G71" i="9"/>
  <c r="G72" i="9"/>
  <c r="G73" i="9"/>
  <c r="G74" i="9"/>
  <c r="C75" i="9"/>
  <c r="D75" i="9"/>
  <c r="E75" i="9"/>
  <c r="F75" i="9"/>
  <c r="B5" i="1"/>
  <c r="B7" i="1" s="1"/>
  <c r="E7" i="10" l="1"/>
  <c r="G75" i="9"/>
  <c r="D7" i="8"/>
  <c r="E7" i="8" s="1"/>
  <c r="G7" i="8" s="1"/>
  <c r="D8" i="8" s="1"/>
  <c r="B7" i="6"/>
  <c r="D11" i="6" s="1"/>
  <c r="G7" i="10" l="1"/>
  <c r="F7" i="10"/>
  <c r="I7" i="8"/>
  <c r="H7" i="8"/>
  <c r="F7" i="8"/>
  <c r="H8" i="8"/>
  <c r="E8" i="8"/>
  <c r="G8" i="8" s="1"/>
  <c r="D8" i="10" l="1"/>
  <c r="I7" i="10"/>
  <c r="F8" i="8"/>
  <c r="D9" i="8"/>
  <c r="I8" i="8"/>
  <c r="H8" i="10" l="1"/>
  <c r="E8" i="10"/>
  <c r="G8" i="10" s="1"/>
  <c r="E9" i="8"/>
  <c r="G9" i="8" s="1"/>
  <c r="H9" i="8"/>
  <c r="D9" i="10" l="1"/>
  <c r="H9" i="10" s="1"/>
  <c r="I8" i="10"/>
  <c r="F8" i="10"/>
  <c r="F9" i="8"/>
  <c r="I9" i="8"/>
  <c r="D10" i="8"/>
  <c r="E9" i="10" l="1"/>
  <c r="G9" i="10" s="1"/>
  <c r="E10" i="8"/>
  <c r="G10" i="8" s="1"/>
  <c r="H10" i="8"/>
  <c r="F9" i="10" l="1"/>
  <c r="I9" i="10"/>
  <c r="D10" i="10"/>
  <c r="F10" i="8"/>
  <c r="I10" i="8"/>
  <c r="D11" i="8"/>
  <c r="E10" i="10" l="1"/>
  <c r="G10" i="10" s="1"/>
  <c r="H10" i="10"/>
  <c r="E11" i="8"/>
  <c r="G11" i="8" s="1"/>
  <c r="H11" i="8"/>
  <c r="I10" i="10" l="1"/>
  <c r="D11" i="10"/>
  <c r="H11" i="10"/>
  <c r="F10" i="10"/>
  <c r="F11" i="8"/>
  <c r="D12" i="8"/>
  <c r="I11" i="8"/>
  <c r="E11" i="10" l="1"/>
  <c r="G11" i="10" s="1"/>
  <c r="E12" i="8"/>
  <c r="G12" i="8" s="1"/>
  <c r="H12" i="8"/>
  <c r="D12" i="10" l="1"/>
  <c r="I11" i="10"/>
  <c r="F11" i="10"/>
  <c r="F12" i="8"/>
  <c r="D13" i="8"/>
  <c r="H13" i="8" s="1"/>
  <c r="I12" i="8"/>
  <c r="E12" i="10" l="1"/>
  <c r="G12" i="10" s="1"/>
  <c r="H12" i="10"/>
  <c r="E13" i="8"/>
  <c r="G13" i="8" s="1"/>
  <c r="D13" i="10" l="1"/>
  <c r="I12" i="10"/>
  <c r="H13" i="10"/>
  <c r="F12" i="10"/>
  <c r="I13" i="8"/>
  <c r="D14" i="8"/>
  <c r="F13" i="8"/>
  <c r="E13" i="10" l="1"/>
  <c r="G13" i="10" s="1"/>
  <c r="E14" i="8"/>
  <c r="G14" i="8" s="1"/>
  <c r="H14" i="8"/>
  <c r="I13" i="10" l="1"/>
  <c r="D14" i="10"/>
  <c r="F13" i="10"/>
  <c r="F14" i="8"/>
  <c r="I14" i="8"/>
  <c r="D15" i="8"/>
  <c r="E14" i="10" l="1"/>
  <c r="G14" i="10" s="1"/>
  <c r="H14" i="10"/>
  <c r="E15" i="8"/>
  <c r="G15" i="8" s="1"/>
  <c r="H15" i="8"/>
  <c r="I14" i="10" l="1"/>
  <c r="D15" i="10"/>
  <c r="H15" i="10" s="1"/>
  <c r="F14" i="10"/>
  <c r="F15" i="8"/>
  <c r="D16" i="8"/>
  <c r="I15" i="8"/>
  <c r="E15" i="10" l="1"/>
  <c r="G15" i="10" s="1"/>
  <c r="E16" i="8"/>
  <c r="G16" i="8" s="1"/>
  <c r="H16" i="8"/>
  <c r="F15" i="10" l="1"/>
  <c r="D16" i="10"/>
  <c r="I15" i="10"/>
  <c r="D17" i="8"/>
  <c r="I16" i="8"/>
  <c r="F16" i="8"/>
  <c r="E16" i="10" l="1"/>
  <c r="G16" i="10" s="1"/>
  <c r="H16" i="10"/>
  <c r="E17" i="8"/>
  <c r="G17" i="8" s="1"/>
  <c r="H17" i="8"/>
  <c r="D17" i="10" l="1"/>
  <c r="I16" i="10"/>
  <c r="H17" i="10"/>
  <c r="F16" i="10"/>
  <c r="F17" i="8"/>
  <c r="I17" i="8"/>
  <c r="D18" i="8"/>
  <c r="E17" i="10" l="1"/>
  <c r="G17" i="10" s="1"/>
  <c r="E18" i="8"/>
  <c r="G18" i="8" s="1"/>
  <c r="H18" i="8"/>
  <c r="F17" i="10" l="1"/>
  <c r="D18" i="10"/>
  <c r="I17" i="10"/>
  <c r="F18" i="8"/>
  <c r="I18" i="8"/>
  <c r="D19" i="8"/>
  <c r="E18" i="10" l="1"/>
  <c r="G18" i="10" s="1"/>
  <c r="H18" i="10"/>
  <c r="E19" i="8"/>
  <c r="G19" i="8" s="1"/>
  <c r="H19" i="8"/>
  <c r="D19" i="10" l="1"/>
  <c r="H19" i="10" s="1"/>
  <c r="I18" i="10"/>
  <c r="F18" i="10"/>
  <c r="F19" i="8"/>
  <c r="D20" i="8"/>
  <c r="I19" i="8"/>
  <c r="E19" i="10" l="1"/>
  <c r="G19" i="10" s="1"/>
  <c r="E20" i="8"/>
  <c r="G20" i="8" s="1"/>
  <c r="H20" i="8"/>
  <c r="D20" i="10" l="1"/>
  <c r="I19" i="10"/>
  <c r="F19" i="10"/>
  <c r="F20" i="8"/>
  <c r="D21" i="8"/>
  <c r="H21" i="8" s="1"/>
  <c r="I20" i="8"/>
  <c r="E20" i="10" l="1"/>
  <c r="G20" i="10" s="1"/>
  <c r="H20" i="10"/>
  <c r="E21" i="8"/>
  <c r="G21" i="8" s="1"/>
  <c r="F20" i="10" l="1"/>
  <c r="I20" i="10"/>
  <c r="D21" i="10"/>
  <c r="I21" i="8"/>
  <c r="D22" i="8"/>
  <c r="F21" i="8"/>
  <c r="E21" i="10" l="1"/>
  <c r="G21" i="10" s="1"/>
  <c r="H21" i="10"/>
  <c r="E22" i="8"/>
  <c r="G22" i="8" s="1"/>
  <c r="H22" i="8"/>
  <c r="I21" i="10" l="1"/>
  <c r="D22" i="10"/>
  <c r="H22" i="10" s="1"/>
  <c r="F21" i="10"/>
  <c r="F22" i="8"/>
  <c r="I22" i="8"/>
  <c r="D23" i="8"/>
  <c r="E22" i="10" l="1"/>
  <c r="G22" i="10" s="1"/>
  <c r="E23" i="8"/>
  <c r="G23" i="8" s="1"/>
  <c r="H23" i="8"/>
  <c r="F22" i="10" l="1"/>
  <c r="I22" i="10"/>
  <c r="D23" i="10"/>
  <c r="F23" i="8"/>
  <c r="D24" i="8"/>
  <c r="I23" i="8"/>
  <c r="E23" i="10" l="1"/>
  <c r="G23" i="10" s="1"/>
  <c r="H23" i="10"/>
  <c r="E24" i="8"/>
  <c r="G24" i="8" s="1"/>
  <c r="H24" i="8"/>
  <c r="F23" i="10" l="1"/>
  <c r="D24" i="10"/>
  <c r="I23" i="10"/>
  <c r="D25" i="8"/>
  <c r="H25" i="8" s="1"/>
  <c r="I24" i="8"/>
  <c r="F24" i="8"/>
  <c r="E24" i="10" l="1"/>
  <c r="G24" i="10" s="1"/>
  <c r="H24" i="10"/>
  <c r="E25" i="8"/>
  <c r="G25" i="8" s="1"/>
  <c r="D25" i="10" l="1"/>
  <c r="I24" i="10"/>
  <c r="F24" i="10"/>
  <c r="F25" i="8"/>
  <c r="I25" i="8"/>
  <c r="D26" i="8"/>
  <c r="E25" i="10" l="1"/>
  <c r="G25" i="10" s="1"/>
  <c r="H25" i="10"/>
  <c r="E26" i="8"/>
  <c r="G26" i="8" s="1"/>
  <c r="H26" i="8"/>
  <c r="D26" i="10" l="1"/>
  <c r="I25" i="10"/>
  <c r="H26" i="10"/>
  <c r="F25" i="10"/>
  <c r="F26" i="8"/>
  <c r="I26" i="8"/>
  <c r="D27" i="8"/>
  <c r="E26" i="10" l="1"/>
  <c r="G26" i="10" s="1"/>
  <c r="E27" i="8"/>
  <c r="G27" i="8" s="1"/>
  <c r="H27" i="8"/>
  <c r="I26" i="10" l="1"/>
  <c r="D27" i="10"/>
  <c r="F26" i="10"/>
  <c r="F27" i="8"/>
  <c r="D28" i="8"/>
  <c r="I27" i="8"/>
  <c r="E27" i="10" l="1"/>
  <c r="G27" i="10" s="1"/>
  <c r="H27" i="10"/>
  <c r="E28" i="8"/>
  <c r="G28" i="8" s="1"/>
  <c r="H28" i="8"/>
  <c r="D28" i="10" l="1"/>
  <c r="I27" i="10"/>
  <c r="H28" i="10"/>
  <c r="F27" i="10"/>
  <c r="F28" i="8"/>
  <c r="D29" i="8"/>
  <c r="H29" i="8" s="1"/>
  <c r="I28" i="8"/>
  <c r="E28" i="10" l="1"/>
  <c r="G28" i="10" s="1"/>
  <c r="E29" i="8"/>
  <c r="G29" i="8" s="1"/>
  <c r="D29" i="10" l="1"/>
  <c r="I28" i="10"/>
  <c r="F28" i="10"/>
  <c r="F29" i="8"/>
  <c r="I29" i="8"/>
  <c r="D30" i="8"/>
  <c r="E29" i="10" l="1"/>
  <c r="G29" i="10" s="1"/>
  <c r="H29" i="10"/>
  <c r="E30" i="8"/>
  <c r="G30" i="8" s="1"/>
  <c r="H30" i="8"/>
  <c r="I29" i="10" l="1"/>
  <c r="D30" i="10"/>
  <c r="H30" i="10"/>
  <c r="F29" i="10"/>
  <c r="F30" i="8"/>
  <c r="I30" i="8"/>
  <c r="D31" i="8"/>
  <c r="E30" i="10" l="1"/>
  <c r="G30" i="10" s="1"/>
  <c r="E31" i="8"/>
  <c r="G31" i="8" s="1"/>
  <c r="H31" i="8"/>
  <c r="I30" i="10" l="1"/>
  <c r="D31" i="10"/>
  <c r="F30" i="10"/>
  <c r="F31" i="8"/>
  <c r="D32" i="8"/>
  <c r="I31" i="8"/>
  <c r="E31" i="10" l="1"/>
  <c r="G31" i="10" s="1"/>
  <c r="H31" i="10"/>
  <c r="E32" i="8"/>
  <c r="G32" i="8" s="1"/>
  <c r="H32" i="8"/>
  <c r="D32" i="10" l="1"/>
  <c r="H32" i="10" s="1"/>
  <c r="I31" i="10"/>
  <c r="F31" i="10"/>
  <c r="F32" i="8"/>
  <c r="D33" i="8"/>
  <c r="H33" i="8" s="1"/>
  <c r="I32" i="8"/>
  <c r="E32" i="10" l="1"/>
  <c r="G32" i="10" s="1"/>
  <c r="E33" i="8"/>
  <c r="G33" i="8" s="1"/>
  <c r="D33" i="10" l="1"/>
  <c r="I32" i="10"/>
  <c r="F32" i="10"/>
  <c r="I33" i="8"/>
  <c r="D34" i="8"/>
  <c r="F33" i="8"/>
  <c r="E33" i="10" l="1"/>
  <c r="G33" i="10" s="1"/>
  <c r="H33" i="10"/>
  <c r="E34" i="8"/>
  <c r="G34" i="8" s="1"/>
  <c r="H34" i="8"/>
  <c r="D34" i="10" l="1"/>
  <c r="H34" i="10" s="1"/>
  <c r="I33" i="10"/>
  <c r="F33" i="10"/>
  <c r="F34" i="8"/>
  <c r="I34" i="8"/>
  <c r="D35" i="8"/>
  <c r="E34" i="10" l="1"/>
  <c r="G34" i="10" s="1"/>
  <c r="E35" i="8"/>
  <c r="G35" i="8" s="1"/>
  <c r="H35" i="8"/>
  <c r="F34" i="10" l="1"/>
  <c r="I34" i="10"/>
  <c r="D35" i="10"/>
  <c r="F35" i="8"/>
  <c r="D36" i="8"/>
  <c r="H36" i="8" s="1"/>
  <c r="I35" i="8"/>
  <c r="E35" i="10" l="1"/>
  <c r="G35" i="10" s="1"/>
  <c r="H35" i="10"/>
  <c r="E36" i="8"/>
  <c r="G36" i="8" s="1"/>
  <c r="D36" i="10" l="1"/>
  <c r="H36" i="10" s="1"/>
  <c r="I35" i="10"/>
  <c r="F35" i="10"/>
  <c r="D37" i="8"/>
  <c r="I36" i="8"/>
  <c r="F36" i="8"/>
  <c r="E36" i="10" l="1"/>
  <c r="G36" i="10" s="1"/>
  <c r="E37" i="8"/>
  <c r="G37" i="8" s="1"/>
  <c r="H37" i="8"/>
  <c r="D37" i="10" l="1"/>
  <c r="I36" i="10"/>
  <c r="F36" i="10"/>
  <c r="I37" i="8"/>
  <c r="D38" i="8"/>
  <c r="H38" i="8" s="1"/>
  <c r="F37" i="8"/>
  <c r="E37" i="10" l="1"/>
  <c r="G37" i="10" s="1"/>
  <c r="H37" i="10"/>
  <c r="E38" i="8"/>
  <c r="G38" i="8" s="1"/>
  <c r="I37" i="10" l="1"/>
  <c r="D38" i="10"/>
  <c r="H38" i="10"/>
  <c r="F37" i="10"/>
  <c r="I38" i="8"/>
  <c r="D39" i="8"/>
  <c r="F38" i="8"/>
  <c r="E38" i="10" l="1"/>
  <c r="G38" i="10" s="1"/>
  <c r="E39" i="8"/>
  <c r="G39" i="8" s="1"/>
  <c r="H39" i="8"/>
  <c r="F38" i="10" l="1"/>
  <c r="I38" i="10"/>
  <c r="D39" i="10"/>
  <c r="F39" i="8"/>
  <c r="D40" i="8"/>
  <c r="H40" i="8" s="1"/>
  <c r="I39" i="8"/>
  <c r="E39" i="10" l="1"/>
  <c r="G39" i="10" s="1"/>
  <c r="H39" i="10"/>
  <c r="E40" i="8"/>
  <c r="G40" i="8" s="1"/>
  <c r="D40" i="10" l="1"/>
  <c r="I39" i="10"/>
  <c r="H40" i="10"/>
  <c r="F39" i="10"/>
  <c r="D41" i="8"/>
  <c r="I40" i="8"/>
  <c r="F40" i="8"/>
  <c r="E40" i="10" l="1"/>
  <c r="G40" i="10" s="1"/>
  <c r="E41" i="8"/>
  <c r="G41" i="8" s="1"/>
  <c r="H41" i="8"/>
  <c r="F40" i="10" l="1"/>
  <c r="D41" i="10"/>
  <c r="I40" i="10"/>
  <c r="F41" i="8"/>
  <c r="I41" i="8"/>
  <c r="D42" i="8"/>
  <c r="E41" i="10" l="1"/>
  <c r="G41" i="10" s="1"/>
  <c r="H41" i="10"/>
  <c r="E42" i="8"/>
  <c r="G42" i="8" s="1"/>
  <c r="I42" i="8" s="1"/>
  <c r="H42" i="8"/>
  <c r="D42" i="10" l="1"/>
  <c r="H42" i="10" s="1"/>
  <c r="I41" i="10"/>
  <c r="F41" i="10"/>
  <c r="F42" i="8"/>
  <c r="E42" i="10" l="1"/>
  <c r="G42" i="10" s="1"/>
  <c r="F42" i="10" l="1"/>
  <c r="I42" i="10"/>
  <c r="D43" i="10"/>
  <c r="E43" i="10" l="1"/>
  <c r="G43" i="10" s="1"/>
  <c r="H43" i="10"/>
  <c r="D44" i="10" l="1"/>
  <c r="H44" i="10" s="1"/>
  <c r="I43" i="10"/>
  <c r="F43" i="10"/>
  <c r="E44" i="10" l="1"/>
  <c r="G44" i="10" s="1"/>
  <c r="F44" i="10" l="1"/>
  <c r="D45" i="10"/>
  <c r="I44" i="10"/>
  <c r="E45" i="10" l="1"/>
  <c r="G45" i="10" s="1"/>
  <c r="H45" i="10"/>
  <c r="I45" i="10" l="1"/>
  <c r="D46" i="10"/>
  <c r="F45" i="10"/>
  <c r="E46" i="10" l="1"/>
  <c r="G46" i="10" s="1"/>
  <c r="H46" i="10"/>
  <c r="I46" i="10" l="1"/>
  <c r="D47" i="10"/>
  <c r="F46" i="10"/>
  <c r="E47" i="10" l="1"/>
  <c r="G47" i="10" s="1"/>
  <c r="H47" i="10"/>
  <c r="D48" i="10" l="1"/>
  <c r="H48" i="10" s="1"/>
  <c r="I47" i="10"/>
  <c r="F47" i="10"/>
  <c r="E48" i="10" l="1"/>
  <c r="G48" i="10" s="1"/>
  <c r="F48" i="10" l="1"/>
  <c r="D49" i="10"/>
  <c r="I48" i="10"/>
  <c r="E49" i="10" l="1"/>
  <c r="G49" i="10" s="1"/>
  <c r="H49" i="10"/>
  <c r="D50" i="10" l="1"/>
  <c r="H50" i="10" s="1"/>
  <c r="I49" i="10"/>
  <c r="F49" i="10"/>
  <c r="E50" i="10" l="1"/>
  <c r="G50" i="10" s="1"/>
  <c r="F50" i="10" l="1"/>
  <c r="I50" i="10"/>
  <c r="D51" i="10"/>
  <c r="E51" i="10" l="1"/>
  <c r="G51" i="10" s="1"/>
  <c r="H51" i="10"/>
  <c r="D52" i="10" l="1"/>
  <c r="H52" i="10" s="1"/>
  <c r="I51" i="10"/>
  <c r="F51" i="10"/>
  <c r="E52" i="10" l="1"/>
  <c r="G52" i="10" s="1"/>
  <c r="D53" i="10" l="1"/>
  <c r="I52" i="10"/>
  <c r="F52" i="10"/>
  <c r="E53" i="10" l="1"/>
  <c r="G53" i="10" s="1"/>
  <c r="H53" i="10"/>
  <c r="I53" i="10" l="1"/>
  <c r="D54" i="10"/>
  <c r="H54" i="10"/>
  <c r="F53" i="10"/>
  <c r="E54" i="10" l="1"/>
  <c r="G54" i="10" s="1"/>
  <c r="I54" i="10" l="1"/>
  <c r="D55" i="10"/>
  <c r="F54" i="10"/>
  <c r="E55" i="10" l="1"/>
  <c r="G55" i="10" s="1"/>
  <c r="H55" i="10"/>
  <c r="F55" i="10" l="1"/>
  <c r="D56" i="10"/>
  <c r="I55" i="10"/>
  <c r="E56" i="10" l="1"/>
  <c r="G56" i="10" s="1"/>
  <c r="H56" i="10"/>
  <c r="D57" i="10" l="1"/>
  <c r="I56" i="10"/>
  <c r="F56" i="10"/>
  <c r="E57" i="10" l="1"/>
  <c r="G57" i="10" s="1"/>
  <c r="H57" i="10"/>
  <c r="D58" i="10" l="1"/>
  <c r="I57" i="10"/>
  <c r="F57" i="10"/>
  <c r="E58" i="10" l="1"/>
  <c r="G58" i="10" s="1"/>
  <c r="H58" i="10"/>
  <c r="F58" i="10" l="1"/>
  <c r="I58" i="10"/>
  <c r="D59" i="10"/>
  <c r="H59" i="10" s="1"/>
  <c r="E59" i="10" l="1"/>
  <c r="G59" i="10" s="1"/>
  <c r="F59" i="10" l="1"/>
  <c r="D60" i="10"/>
  <c r="I59" i="10"/>
  <c r="E60" i="10" l="1"/>
  <c r="G60" i="10" s="1"/>
  <c r="H60" i="10"/>
  <c r="D61" i="10" l="1"/>
  <c r="H61" i="10" s="1"/>
  <c r="I60" i="10"/>
  <c r="F60" i="10"/>
  <c r="E61" i="10" l="1"/>
  <c r="G61" i="10" s="1"/>
  <c r="I61" i="10" l="1"/>
  <c r="D62" i="10"/>
  <c r="F61" i="10"/>
  <c r="E62" i="10" l="1"/>
  <c r="G62" i="10" s="1"/>
  <c r="H62" i="10"/>
  <c r="F62" i="10" l="1"/>
  <c r="I62" i="10"/>
  <c r="D63" i="10"/>
  <c r="E63" i="10" l="1"/>
  <c r="G63" i="10" s="1"/>
  <c r="H63" i="10"/>
  <c r="D64" i="10" l="1"/>
  <c r="I63" i="10"/>
  <c r="F63" i="10"/>
  <c r="E64" i="10" l="1"/>
  <c r="G64" i="10" s="1"/>
  <c r="H64" i="10"/>
  <c r="D65" i="10" l="1"/>
  <c r="I64" i="10"/>
  <c r="F64" i="10"/>
  <c r="E65" i="10" l="1"/>
  <c r="G65" i="10" s="1"/>
  <c r="H65" i="10"/>
  <c r="D66" i="10" l="1"/>
  <c r="I65" i="10"/>
  <c r="H66" i="10"/>
  <c r="F65" i="10"/>
  <c r="E66" i="10" l="1"/>
  <c r="G66" i="10" s="1"/>
  <c r="I66" i="10" s="1"/>
  <c r="F66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J.GREEN</author>
  </authors>
  <commentList>
    <comment ref="E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Définir une table donnant pour divers taux (5 à 10%)  la commission payée au représentant et le résultat afférent pour l'entreprise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J.GREEN</author>
  </authors>
  <commentList>
    <comment ref="G1" authorId="0" shapeId="0" xr:uid="{00000000-0006-0000-0100-000001000000}">
      <text>
        <r>
          <rPr>
            <sz val="8"/>
            <color indexed="81"/>
            <rFont val="Tahoma"/>
            <family val="2"/>
          </rPr>
          <t xml:space="preserve">Définir une table donnant pour chaque région l'ancienneté moyenne, le total des ventes et les ventes moyennes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J.GREEN</author>
  </authors>
  <commentList>
    <comment ref="G1" authorId="0" shapeId="0" xr:uid="{00000000-0006-0000-0200-000001000000}">
      <text>
        <r>
          <rPr>
            <sz val="8"/>
            <color indexed="81"/>
            <rFont val="Tahoma"/>
            <family val="2"/>
          </rPr>
          <t xml:space="preserve">Définir une table permettant de comparer les remboursements en fonction du capital enprunté (de 150.000 à 500.000€ par pas de 50.000€)et des taux d'emprunt (de 8 à 13,5 %) par pas de 0,5%)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J.GREEN</author>
  </authors>
  <commentList>
    <comment ref="G1" authorId="0" shapeId="0" xr:uid="{00000000-0006-0000-0300-000001000000}">
      <text>
        <r>
          <rPr>
            <sz val="8"/>
            <color indexed="81"/>
            <rFont val="Tahoma"/>
            <family val="2"/>
          </rPr>
          <t>Définir une table permettant d'obtenir les ventes totales par région et par catégorie d'outils</t>
        </r>
      </text>
    </comment>
  </commentList>
</comments>
</file>

<file path=xl/sharedStrings.xml><?xml version="1.0" encoding="utf-8"?>
<sst xmlns="http://schemas.openxmlformats.org/spreadsheetml/2006/main" count="736" uniqueCount="102">
  <si>
    <t>TX COMMISSION :</t>
  </si>
  <si>
    <t>Probléme 1A</t>
  </si>
  <si>
    <t>CHIFFRE AFF.</t>
  </si>
  <si>
    <t>COMMISSIONS</t>
  </si>
  <si>
    <t>RESULTAT</t>
  </si>
  <si>
    <t>NOM</t>
  </si>
  <si>
    <t>REGION</t>
  </si>
  <si>
    <t>VILLE</t>
  </si>
  <si>
    <t>VENTES</t>
  </si>
  <si>
    <t>Probléme 1B</t>
  </si>
  <si>
    <t>M.FRANCOIS</t>
  </si>
  <si>
    <t>EST</t>
  </si>
  <si>
    <t>STRASBOURG</t>
  </si>
  <si>
    <t>M DUCHEMIN</t>
  </si>
  <si>
    <t>NANCY</t>
  </si>
  <si>
    <t>M.PARIS</t>
  </si>
  <si>
    <t>NORD</t>
  </si>
  <si>
    <t>LILLE</t>
  </si>
  <si>
    <t>M.JEAN</t>
  </si>
  <si>
    <t>ROUBAIX</t>
  </si>
  <si>
    <t>MME ADELE</t>
  </si>
  <si>
    <t>OUEST</t>
  </si>
  <si>
    <t>CAEN</t>
  </si>
  <si>
    <t>Mme PIERRE</t>
  </si>
  <si>
    <t>LISIEUX</t>
  </si>
  <si>
    <t>M.JACQUES</t>
  </si>
  <si>
    <t>SUD</t>
  </si>
  <si>
    <t>TOULOUSE</t>
  </si>
  <si>
    <t>Mme FRANCOISE</t>
  </si>
  <si>
    <t>MARSEILLE</t>
  </si>
  <si>
    <t>M.MARTIN</t>
  </si>
  <si>
    <t>Mme LECOMTE</t>
  </si>
  <si>
    <t>M.DUPONT</t>
  </si>
  <si>
    <t>M.DUBOIS</t>
  </si>
  <si>
    <t>M.LENORMAND</t>
  </si>
  <si>
    <t>MME DURAND</t>
  </si>
  <si>
    <t>M.HEBERT</t>
  </si>
  <si>
    <t xml:space="preserve"> =BDMOYENNE(A1..E17;4;A19..A20)</t>
  </si>
  <si>
    <t>INTERETS/CAPITAL POUR EMPRUNT A ANNUITES CONSTANTES</t>
  </si>
  <si>
    <t>Probléme 2A</t>
  </si>
  <si>
    <t xml:space="preserve"> =VPM(+(ENTRÉE2*$B$12/$B$13);+$B$14*$B$13;-+ENTRÉE1)</t>
  </si>
  <si>
    <t xml:space="preserve"> =VPM(taux;npm;va;vc;type)</t>
  </si>
  <si>
    <t>CAPITAL :</t>
  </si>
  <si>
    <t>MENSUALITE :</t>
  </si>
  <si>
    <t>PERIODE</t>
  </si>
  <si>
    <t>INTERET</t>
  </si>
  <si>
    <t>CAPITAL</t>
  </si>
  <si>
    <t>INT+CAP</t>
  </si>
  <si>
    <t>CUM. CAP</t>
  </si>
  <si>
    <t>CUM. INT</t>
  </si>
  <si>
    <t>RESTE CAP</t>
  </si>
  <si>
    <t>TAUX :</t>
  </si>
  <si>
    <t>NB PERIODES :</t>
  </si>
  <si>
    <t>TAUX/AN :</t>
  </si>
  <si>
    <t>COEF.RED. :</t>
  </si>
  <si>
    <t>N.PERIOD/AN :</t>
  </si>
  <si>
    <t>N.ANNEES :</t>
  </si>
  <si>
    <t>OUTILS</t>
  </si>
  <si>
    <t>Probléme 2B</t>
  </si>
  <si>
    <t>scies</t>
  </si>
  <si>
    <t>marteaux</t>
  </si>
  <si>
    <t>tournevis</t>
  </si>
  <si>
    <t>pinces</t>
  </si>
  <si>
    <t>COMMISS.</t>
  </si>
  <si>
    <t>table : B11.D17</t>
  </si>
  <si>
    <t>entrée colonne : B1</t>
  </si>
  <si>
    <t>A1.E17</t>
  </si>
  <si>
    <t>Base de données</t>
  </si>
  <si>
    <t>N° de colonne</t>
  </si>
  <si>
    <t>A19.A20</t>
  </si>
  <si>
    <t>Champs de critères</t>
  </si>
  <si>
    <t>A20</t>
  </si>
  <si>
    <t>Cellule d'entrée colonne</t>
  </si>
  <si>
    <t>ANCIEN.MOY.</t>
  </si>
  <si>
    <t>VENT MOY.</t>
  </si>
  <si>
    <t>DECOMPOSITION INTERETS/CAPITAL POUR UN EMPRUNT A ANNUITES CONSTANTES</t>
  </si>
  <si>
    <t xml:space="preserve"> =VPM(+($B$11*$B$12/$B$13);+$B$14*$B$13;-+$B$4)</t>
  </si>
  <si>
    <t xml:space="preserve">          C     A     P     I     T     A     L  </t>
  </si>
  <si>
    <t>T</t>
  </si>
  <si>
    <t>A</t>
  </si>
  <si>
    <t>U</t>
  </si>
  <si>
    <t>X</t>
  </si>
  <si>
    <t xml:space="preserve"> =BDSOMME(A1..E65;5;A67..B68)</t>
  </si>
  <si>
    <t>A1.E65</t>
  </si>
  <si>
    <t>Champs de données</t>
  </si>
  <si>
    <t>N° de rubrique/critére</t>
  </si>
  <si>
    <t>A67.B68</t>
  </si>
  <si>
    <t>B70.F74</t>
  </si>
  <si>
    <t>TABLEAU</t>
  </si>
  <si>
    <t>TOTAL</t>
  </si>
  <si>
    <t>FRANCE</t>
  </si>
  <si>
    <t>Un représentant gagne une commission de 3% du chiffre d'affaires encaissé.</t>
  </si>
  <si>
    <t>COUTS FIXES</t>
  </si>
  <si>
    <t>L'entreprise, pour calculer son résultat, doit diminuer le chiffre d'affaires de 3200 € de couts fixes ainsi que de la commission.</t>
  </si>
  <si>
    <t>ANCIENNETE</t>
  </si>
  <si>
    <t>A partir de ce tableau, calculer pour chaque région,  l'ancienneté moyenne des commerciaux, leur ventes moyennes ainsi que leur ventes totales</t>
  </si>
  <si>
    <t>Calculer les résultats à l'aide d'une zone de critères et de la fonction BDMoyenne</t>
  </si>
  <si>
    <t>Réprésenter les données à l'aide d'une table de données par région</t>
  </si>
  <si>
    <t>Définir une table permettant de comparer les remboursements en fonction du capital emprunte</t>
  </si>
  <si>
    <t xml:space="preserve"> (de 150.000 à 500.000 € par pas de 50.000€) et des taux d'emprunt (de 8 à 13,5 % par pas de 0,5%)</t>
  </si>
  <si>
    <t>Ce tableau représente les ventes des commerciaux par produit, région et ville.</t>
  </si>
  <si>
    <t>Définir une table permettant d'obtenir les ventes totales par région et par catégorie d'outils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</si>
</sst>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#,##0\ [$€-1];\-#,##0\ [$€-1]"/>
    <numFmt numFmtId="166" formatCode="#,##0.00\ [$€];[Red]\-#,##0.00\ [$€]"/>
    <numFmt numFmtId="167" formatCode="#,##0\ [$€];[Red]\-#,##0\ [$€]"/>
  </numFmts>
  <fonts count="19">
    <font>
      <b/>
      <sz val="10"/>
      <name val="Courier"/>
    </font>
    <font>
      <sz val="10"/>
      <color indexed="12"/>
      <name val="Courier"/>
      <family val="3"/>
    </font>
    <font>
      <b/>
      <sz val="12"/>
      <name val="Arial"/>
      <family val="2"/>
    </font>
    <font>
      <b/>
      <sz val="12"/>
      <color indexed="12"/>
      <name val="Arial"/>
      <family val="2"/>
    </font>
    <font>
      <sz val="12"/>
      <name val="Arial"/>
      <family val="2"/>
    </font>
    <font>
      <sz val="8"/>
      <color indexed="81"/>
      <name val="Tahoma"/>
      <family val="2"/>
    </font>
    <font>
      <b/>
      <sz val="11"/>
      <color indexed="18"/>
      <name val="Vagabond"/>
    </font>
    <font>
      <b/>
      <i/>
      <sz val="9"/>
      <color indexed="9"/>
      <name val="Courier"/>
      <family val="3"/>
    </font>
    <font>
      <b/>
      <sz val="10"/>
      <color indexed="60"/>
      <name val="Arial"/>
      <family val="2"/>
    </font>
    <font>
      <sz val="10"/>
      <color indexed="52"/>
      <name val="Arial"/>
      <family val="2"/>
    </font>
    <font>
      <b/>
      <u/>
      <sz val="12"/>
      <color indexed="60"/>
      <name val="Arial"/>
      <family val="2"/>
    </font>
    <font>
      <b/>
      <sz val="10"/>
      <name val="Courier"/>
      <family val="3"/>
    </font>
    <font>
      <b/>
      <sz val="10"/>
      <color theme="3"/>
      <name val="Arial"/>
      <family val="2"/>
    </font>
    <font>
      <b/>
      <sz val="12"/>
      <color theme="3"/>
      <name val="Arial"/>
      <family val="2"/>
    </font>
    <font>
      <sz val="10"/>
      <color theme="3"/>
      <name val="Arial"/>
      <family val="2"/>
    </font>
    <font>
      <b/>
      <u/>
      <sz val="12"/>
      <color theme="3"/>
      <name val="Arial"/>
      <family val="2"/>
    </font>
    <font>
      <b/>
      <sz val="10"/>
      <color theme="3"/>
      <name val="Courier"/>
      <family val="3"/>
    </font>
    <font>
      <sz val="12"/>
      <color theme="3"/>
      <name val="Arial"/>
      <family val="2"/>
    </font>
    <font>
      <sz val="1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47"/>
        <bgColor indexed="24"/>
      </patternFill>
    </fill>
    <fill>
      <patternFill patternType="darkGray">
        <fgColor indexed="9"/>
        <bgColor indexed="26"/>
      </patternFill>
    </fill>
    <fill>
      <patternFill patternType="darkGray">
        <fgColor indexed="9"/>
        <bgColor theme="0" tint="-0.499984740745262"/>
      </patternFill>
    </fill>
  </fills>
  <borders count="7">
    <border>
      <left/>
      <right/>
      <top/>
      <bottom/>
      <diagonal/>
    </border>
    <border>
      <left style="thick">
        <color indexed="16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/>
      <top style="thin">
        <color theme="2" tint="-0.749992370372631"/>
      </top>
      <bottom style="thin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</borders>
  <cellStyleXfs count="6">
    <xf numFmtId="0" fontId="0" fillId="0" borderId="0"/>
    <xf numFmtId="166" fontId="11" fillId="0" borderId="0" applyFont="0" applyFill="0" applyBorder="0" applyAlignment="0" applyProtection="0"/>
    <xf numFmtId="0" fontId="6" fillId="2" borderId="1"/>
    <xf numFmtId="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3" borderId="2">
      <alignment horizontal="center"/>
    </xf>
  </cellStyleXfs>
  <cellXfs count="52">
    <xf numFmtId="0" fontId="0" fillId="0" borderId="0" xfId="0"/>
    <xf numFmtId="0" fontId="2" fillId="0" borderId="0" xfId="0" applyFont="1"/>
    <xf numFmtId="0" fontId="3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/>
    <xf numFmtId="3" fontId="4" fillId="0" borderId="0" xfId="0" applyNumberFormat="1" applyFont="1" applyProtection="1"/>
    <xf numFmtId="1" fontId="4" fillId="0" borderId="0" xfId="0" applyNumberFormat="1" applyFont="1" applyProtection="1"/>
    <xf numFmtId="0" fontId="8" fillId="4" borderId="0" xfId="5" applyFont="1" applyFill="1" applyBorder="1" applyAlignment="1">
      <alignment horizontal="left"/>
    </xf>
    <xf numFmtId="165" fontId="9" fillId="5" borderId="0" xfId="3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2" fillId="4" borderId="0" xfId="5" applyFont="1" applyFill="1" applyBorder="1" applyAlignment="1">
      <alignment horizontal="left"/>
    </xf>
    <xf numFmtId="9" fontId="12" fillId="4" borderId="0" xfId="4" applyFont="1" applyFill="1" applyBorder="1" applyAlignment="1">
      <alignment horizontal="right"/>
    </xf>
    <xf numFmtId="0" fontId="13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13" fillId="0" borderId="0" xfId="0" applyFont="1"/>
    <xf numFmtId="0" fontId="14" fillId="5" borderId="0" xfId="0" applyFont="1" applyFill="1" applyBorder="1" applyAlignment="1">
      <alignment horizontal="left"/>
    </xf>
    <xf numFmtId="165" fontId="14" fillId="5" borderId="0" xfId="3" applyNumberFormat="1" applyFont="1" applyFill="1" applyBorder="1" applyAlignment="1">
      <alignment horizontal="right"/>
    </xf>
    <xf numFmtId="3" fontId="13" fillId="0" borderId="0" xfId="0" applyNumberFormat="1" applyFont="1" applyProtection="1"/>
    <xf numFmtId="167" fontId="12" fillId="4" borderId="0" xfId="1" applyNumberFormat="1" applyFont="1" applyFill="1" applyBorder="1" applyAlignment="1">
      <alignment horizontal="right"/>
    </xf>
    <xf numFmtId="3" fontId="13" fillId="0" borderId="0" xfId="0" applyNumberFormat="1" applyFont="1" applyProtection="1">
      <protection locked="0"/>
    </xf>
    <xf numFmtId="9" fontId="13" fillId="0" borderId="0" xfId="0" applyNumberFormat="1" applyFont="1" applyProtection="1"/>
    <xf numFmtId="0" fontId="13" fillId="0" borderId="0" xfId="0" applyFont="1" applyAlignment="1">
      <alignment horizontal="right"/>
    </xf>
    <xf numFmtId="9" fontId="15" fillId="0" borderId="0" xfId="0" applyNumberFormat="1" applyFont="1" applyBorder="1" applyProtection="1">
      <protection locked="0"/>
    </xf>
    <xf numFmtId="3" fontId="13" fillId="0" borderId="0" xfId="0" applyNumberFormat="1" applyFont="1" applyBorder="1" applyProtection="1">
      <protection locked="0"/>
    </xf>
    <xf numFmtId="0" fontId="16" fillId="0" borderId="0" xfId="0" applyFont="1"/>
    <xf numFmtId="0" fontId="12" fillId="4" borderId="3" xfId="5" applyFont="1" applyFill="1" applyBorder="1" applyAlignment="1">
      <alignment horizontal="center"/>
    </xf>
    <xf numFmtId="2" fontId="13" fillId="0" borderId="0" xfId="0" applyNumberFormat="1" applyFont="1" applyProtection="1"/>
    <xf numFmtId="0" fontId="14" fillId="5" borderId="0" xfId="2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Protection="1"/>
    <xf numFmtId="2" fontId="13" fillId="0" borderId="0" xfId="0" applyNumberFormat="1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3" fontId="14" fillId="5" borderId="0" xfId="3" applyNumberFormat="1" applyFont="1" applyFill="1" applyBorder="1" applyAlignment="1">
      <alignment horizontal="center"/>
    </xf>
    <xf numFmtId="3" fontId="12" fillId="4" borderId="3" xfId="3" applyNumberFormat="1" applyFont="1" applyFill="1" applyBorder="1" applyAlignment="1">
      <alignment horizontal="center"/>
    </xf>
    <xf numFmtId="164" fontId="12" fillId="4" borderId="0" xfId="4" applyNumberFormat="1" applyFont="1" applyFill="1" applyBorder="1" applyAlignment="1">
      <alignment horizontal="right"/>
    </xf>
    <xf numFmtId="0" fontId="12" fillId="4" borderId="0" xfId="5" applyFont="1" applyFill="1" applyBorder="1" applyAlignment="1">
      <alignment horizontal="center"/>
    </xf>
    <xf numFmtId="3" fontId="14" fillId="5" borderId="0" xfId="3" applyNumberFormat="1" applyFont="1" applyFill="1" applyBorder="1" applyAlignment="1">
      <alignment horizontal="right"/>
    </xf>
    <xf numFmtId="4" fontId="14" fillId="5" borderId="0" xfId="3" applyFont="1" applyFill="1" applyBorder="1" applyAlignment="1">
      <alignment horizontal="right"/>
    </xf>
    <xf numFmtId="0" fontId="15" fillId="0" borderId="0" xfId="0" applyFont="1" applyAlignment="1">
      <alignment horizontal="center"/>
    </xf>
    <xf numFmtId="0" fontId="15" fillId="0" borderId="0" xfId="0" applyFont="1" applyAlignment="1" applyProtection="1">
      <alignment horizontal="left"/>
    </xf>
    <xf numFmtId="3" fontId="17" fillId="0" borderId="0" xfId="0" applyNumberFormat="1" applyFont="1" applyBorder="1" applyProtection="1"/>
    <xf numFmtId="0" fontId="17" fillId="0" borderId="0" xfId="0" applyFont="1"/>
    <xf numFmtId="10" fontId="14" fillId="5" borderId="0" xfId="4" applyNumberFormat="1" applyFont="1" applyFill="1" applyBorder="1" applyAlignment="1">
      <alignment horizontal="right"/>
    </xf>
    <xf numFmtId="10" fontId="12" fillId="4" borderId="0" xfId="4" applyNumberFormat="1" applyFont="1" applyFill="1" applyBorder="1" applyAlignment="1">
      <alignment horizontal="right"/>
    </xf>
    <xf numFmtId="0" fontId="12" fillId="4" borderId="0" xfId="5" applyFont="1" applyFill="1" applyBorder="1" applyAlignment="1">
      <alignment horizontal="right"/>
    </xf>
    <xf numFmtId="1" fontId="17" fillId="0" borderId="0" xfId="0" applyNumberFormat="1" applyFont="1" applyProtection="1"/>
    <xf numFmtId="3" fontId="17" fillId="0" borderId="0" xfId="0" applyNumberFormat="1" applyFont="1" applyProtection="1"/>
    <xf numFmtId="0" fontId="18" fillId="0" borderId="0" xfId="0" applyFont="1"/>
    <xf numFmtId="165" fontId="14" fillId="6" borderId="4" xfId="3" applyNumberFormat="1" applyFont="1" applyFill="1" applyBorder="1" applyAlignment="1">
      <alignment horizontal="right"/>
    </xf>
    <xf numFmtId="165" fontId="12" fillId="5" borderId="0" xfId="3" applyNumberFormat="1" applyFont="1" applyFill="1" applyBorder="1" applyAlignment="1">
      <alignment horizontal="right"/>
    </xf>
    <xf numFmtId="165" fontId="14" fillId="6" borderId="5" xfId="3" applyNumberFormat="1" applyFont="1" applyFill="1" applyBorder="1" applyAlignment="1">
      <alignment horizontal="right"/>
    </xf>
    <xf numFmtId="165" fontId="14" fillId="6" borderId="6" xfId="3" applyNumberFormat="1" applyFont="1" applyFill="1" applyBorder="1" applyAlignment="1">
      <alignment horizontal="right"/>
    </xf>
  </cellXfs>
  <cellStyles count="6">
    <cellStyle name="Euro" xfId="1" xr:uid="{00000000-0005-0000-0000-000000000000}"/>
    <cellStyle name="ligne" xfId="2" xr:uid="{00000000-0005-0000-0000-000001000000}"/>
    <cellStyle name="Milliers" xfId="3" builtinId="3"/>
    <cellStyle name="Normal" xfId="0" builtinId="0"/>
    <cellStyle name="Pourcentage" xfId="4" builtinId="5"/>
    <cellStyle name="TITCOL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100"/>
      <c:rotY val="30"/>
      <c:depthPercent val="100"/>
      <c:rAngAx val="0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chemeClr val="tx2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chemeClr val="tx2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8333460829200577E-2"/>
          <c:y val="3.5714285714285712E-2"/>
          <c:w val="0.82500134277562298"/>
          <c:h val="0.71428571428571441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'HYP-2-B'!$B$71</c:f>
              <c:strCache>
                <c:ptCount val="1"/>
                <c:pt idx="0">
                  <c:v>NORD</c:v>
                </c:pt>
              </c:strCache>
            </c:strRef>
          </c:tx>
          <c:spPr>
            <a:gradFill flip="none" rotWithShape="1">
              <a:gsLst>
                <a:gs pos="0">
                  <a:srgbClr val="8488C4"/>
                </a:gs>
                <a:gs pos="53000">
                  <a:srgbClr val="D4DEFF"/>
                </a:gs>
                <a:gs pos="83000">
                  <a:srgbClr val="D4DEFF"/>
                </a:gs>
                <a:gs pos="100000">
                  <a:srgbClr val="96AB94"/>
                </a:gs>
              </a:gsLst>
              <a:lin ang="5400000" scaled="0"/>
              <a:tileRect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'HYP-2-B'!$C$70:$F$70</c:f>
              <c:strCache>
                <c:ptCount val="4"/>
                <c:pt idx="0">
                  <c:v>tournevis</c:v>
                </c:pt>
                <c:pt idx="1">
                  <c:v>pinces</c:v>
                </c:pt>
                <c:pt idx="2">
                  <c:v>marteaux</c:v>
                </c:pt>
                <c:pt idx="3">
                  <c:v>scies</c:v>
                </c:pt>
              </c:strCache>
            </c:strRef>
          </c:cat>
          <c:val>
            <c:numRef>
              <c:f>'HYP-2-B'!$C$71:$F$71</c:f>
              <c:numCache>
                <c:formatCode>#,##0</c:formatCode>
                <c:ptCount val="4"/>
                <c:pt idx="0">
                  <c:v>224</c:v>
                </c:pt>
                <c:pt idx="1">
                  <c:v>148</c:v>
                </c:pt>
                <c:pt idx="2">
                  <c:v>173</c:v>
                </c:pt>
                <c:pt idx="3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A9-4D3C-BA94-8D8B21F0FED9}"/>
            </c:ext>
          </c:extLst>
        </c:ser>
        <c:ser>
          <c:idx val="1"/>
          <c:order val="1"/>
          <c:tx>
            <c:strRef>
              <c:f>'HYP-2-B'!$B$72</c:f>
              <c:strCache>
                <c:ptCount val="1"/>
                <c:pt idx="0">
                  <c:v>SUD</c:v>
                </c:pt>
              </c:strCache>
            </c:strRef>
          </c:tx>
          <c:spPr>
            <a:gradFill flip="none" rotWithShape="1">
              <a:gsLst>
                <a:gs pos="0">
                  <a:srgbClr val="FBEAC7"/>
                </a:gs>
                <a:gs pos="17999">
                  <a:srgbClr val="FEE7F2"/>
                </a:gs>
                <a:gs pos="36000">
                  <a:srgbClr val="FAC77D"/>
                </a:gs>
                <a:gs pos="61000">
                  <a:srgbClr val="FBA97D"/>
                </a:gs>
                <a:gs pos="82001">
                  <a:srgbClr val="FBD49C"/>
                </a:gs>
                <a:gs pos="100000">
                  <a:srgbClr val="FEE7F2"/>
                </a:gs>
              </a:gsLst>
              <a:lin ang="5400000" scaled="0"/>
              <a:tileRect r="-100000" b="-100000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'HYP-2-B'!$C$70:$F$70</c:f>
              <c:strCache>
                <c:ptCount val="4"/>
                <c:pt idx="0">
                  <c:v>tournevis</c:v>
                </c:pt>
                <c:pt idx="1">
                  <c:v>pinces</c:v>
                </c:pt>
                <c:pt idx="2">
                  <c:v>marteaux</c:v>
                </c:pt>
                <c:pt idx="3">
                  <c:v>scies</c:v>
                </c:pt>
              </c:strCache>
            </c:strRef>
          </c:cat>
          <c:val>
            <c:numRef>
              <c:f>'HYP-2-B'!$C$72:$F$72</c:f>
              <c:numCache>
                <c:formatCode>#,##0</c:formatCode>
                <c:ptCount val="4"/>
                <c:pt idx="0">
                  <c:v>106</c:v>
                </c:pt>
                <c:pt idx="1">
                  <c:v>129</c:v>
                </c:pt>
                <c:pt idx="2">
                  <c:v>218</c:v>
                </c:pt>
                <c:pt idx="3">
                  <c:v>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A9-4D3C-BA94-8D8B21F0FED9}"/>
            </c:ext>
          </c:extLst>
        </c:ser>
        <c:ser>
          <c:idx val="2"/>
          <c:order val="2"/>
          <c:tx>
            <c:strRef>
              <c:f>'HYP-2-B'!$B$73</c:f>
              <c:strCache>
                <c:ptCount val="1"/>
                <c:pt idx="0">
                  <c:v>OUEST</c:v>
                </c:pt>
              </c:strCache>
            </c:strRef>
          </c:tx>
          <c:spPr>
            <a:gradFill rotWithShape="0">
              <a:gsLst>
                <a:gs pos="0">
                  <a:srgbClr val="5E9EFF"/>
                </a:gs>
                <a:gs pos="39999">
                  <a:srgbClr val="85C2FF"/>
                </a:gs>
                <a:gs pos="70000">
                  <a:srgbClr val="C4D6EB"/>
                </a:gs>
                <a:gs pos="100000">
                  <a:srgbClr val="FFEBFA"/>
                </a:gs>
              </a:gsLst>
              <a:lin ang="18900000" scaled="0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'HYP-2-B'!$C$70:$F$70</c:f>
              <c:strCache>
                <c:ptCount val="4"/>
                <c:pt idx="0">
                  <c:v>tournevis</c:v>
                </c:pt>
                <c:pt idx="1">
                  <c:v>pinces</c:v>
                </c:pt>
                <c:pt idx="2">
                  <c:v>marteaux</c:v>
                </c:pt>
                <c:pt idx="3">
                  <c:v>scies</c:v>
                </c:pt>
              </c:strCache>
            </c:strRef>
          </c:cat>
          <c:val>
            <c:numRef>
              <c:f>'HYP-2-B'!$C$73:$F$73</c:f>
              <c:numCache>
                <c:formatCode>#,##0</c:formatCode>
                <c:ptCount val="4"/>
                <c:pt idx="0">
                  <c:v>430</c:v>
                </c:pt>
                <c:pt idx="1">
                  <c:v>237</c:v>
                </c:pt>
                <c:pt idx="2">
                  <c:v>325</c:v>
                </c:pt>
                <c:pt idx="3">
                  <c:v>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A9-4D3C-BA94-8D8B21F0FED9}"/>
            </c:ext>
          </c:extLst>
        </c:ser>
        <c:ser>
          <c:idx val="3"/>
          <c:order val="3"/>
          <c:tx>
            <c:strRef>
              <c:f>'HYP-2-B'!$B$74</c:f>
              <c:strCache>
                <c:ptCount val="1"/>
                <c:pt idx="0">
                  <c:v>EST</c:v>
                </c:pt>
              </c:strCache>
            </c:strRef>
          </c:tx>
          <c:spPr>
            <a:gradFill rotWithShape="0">
              <a:gsLst>
                <a:gs pos="0">
                  <a:srgbClr val="FFFFFF"/>
                </a:gs>
                <a:gs pos="16000">
                  <a:srgbClr val="1F1F1F"/>
                </a:gs>
                <a:gs pos="17999">
                  <a:srgbClr val="FFFFFF"/>
                </a:gs>
                <a:gs pos="42000">
                  <a:srgbClr val="636363"/>
                </a:gs>
                <a:gs pos="53000">
                  <a:srgbClr val="CFCFCF"/>
                </a:gs>
                <a:gs pos="66000">
                  <a:srgbClr val="CFCFCF"/>
                </a:gs>
                <a:gs pos="75999">
                  <a:srgbClr val="1F1F1F"/>
                </a:gs>
                <a:gs pos="78999">
                  <a:srgbClr val="FFFFFF"/>
                </a:gs>
                <a:gs pos="100000">
                  <a:srgbClr val="7F7F7F"/>
                </a:gs>
              </a:gsLst>
              <a:lin ang="5400000" scaled="0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'HYP-2-B'!$C$70:$F$70</c:f>
              <c:strCache>
                <c:ptCount val="4"/>
                <c:pt idx="0">
                  <c:v>tournevis</c:v>
                </c:pt>
                <c:pt idx="1">
                  <c:v>pinces</c:v>
                </c:pt>
                <c:pt idx="2">
                  <c:v>marteaux</c:v>
                </c:pt>
                <c:pt idx="3">
                  <c:v>scies</c:v>
                </c:pt>
              </c:strCache>
            </c:strRef>
          </c:cat>
          <c:val>
            <c:numRef>
              <c:f>'HYP-2-B'!$C$74:$F$74</c:f>
              <c:numCache>
                <c:formatCode>#,##0</c:formatCode>
                <c:ptCount val="4"/>
                <c:pt idx="0">
                  <c:v>304</c:v>
                </c:pt>
                <c:pt idx="1">
                  <c:v>228</c:v>
                </c:pt>
                <c:pt idx="2">
                  <c:v>253</c:v>
                </c:pt>
                <c:pt idx="3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A9-4D3C-BA94-8D8B21F0FE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gapDepth val="50"/>
        <c:shape val="box"/>
        <c:axId val="378222080"/>
        <c:axId val="332759352"/>
        <c:axId val="377731472"/>
      </c:bar3DChart>
      <c:catAx>
        <c:axId val="378222080"/>
        <c:scaling>
          <c:orientation val="minMax"/>
        </c:scaling>
        <c:delete val="0"/>
        <c:axPos val="b"/>
        <c:majorGridlines>
          <c:spPr>
            <a:ln w="3175">
              <a:solidFill>
                <a:schemeClr val="tx2">
                  <a:lumMod val="20000"/>
                  <a:lumOff val="8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663300"/>
                </a:solidFill>
                <a:latin typeface="Courier"/>
                <a:ea typeface="Courier"/>
                <a:cs typeface="Courier"/>
              </a:defRPr>
            </a:pPr>
            <a:endParaRPr lang="fr-FR"/>
          </a:p>
        </c:txPr>
        <c:crossAx val="332759352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332759352"/>
        <c:scaling>
          <c:orientation val="minMax"/>
        </c:scaling>
        <c:delete val="0"/>
        <c:axPos val="l"/>
        <c:majorGridlines>
          <c:spPr>
            <a:ln w="3175">
              <a:solidFill>
                <a:schemeClr val="tx2">
                  <a:lumMod val="20000"/>
                  <a:lumOff val="8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chemeClr val="tx2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663300"/>
                </a:solidFill>
                <a:latin typeface="Courier"/>
                <a:ea typeface="Courier"/>
                <a:cs typeface="Courier"/>
              </a:defRPr>
            </a:pPr>
            <a:endParaRPr lang="fr-FR"/>
          </a:p>
        </c:txPr>
        <c:crossAx val="378222080"/>
        <c:crosses val="autoZero"/>
        <c:crossBetween val="between"/>
      </c:valAx>
      <c:serAx>
        <c:axId val="377731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663300"/>
                </a:solidFill>
                <a:latin typeface="Courier"/>
                <a:ea typeface="Courier"/>
                <a:cs typeface="Courier"/>
              </a:defRPr>
            </a:pPr>
            <a:endParaRPr lang="fr-FR"/>
          </a:p>
        </c:txPr>
        <c:crossAx val="332759352"/>
        <c:crosses val="autoZero"/>
        <c:tickLblSkip val="1"/>
        <c:tickMarkSkip val="1"/>
      </c:ser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ourier"/>
          <a:ea typeface="Courier"/>
          <a:cs typeface="Courier"/>
        </a:defRPr>
      </a:pPr>
      <a:endParaRPr lang="fr-FR"/>
    </a:p>
  </c:txPr>
  <c:printSettings>
    <c:headerFooter alignWithMargins="0">
      <c:oddHeader>&amp;F</c:oddHeader>
      <c:oddFooter>Page &amp;P</c:oddFooter>
    </c:headerFooter>
    <c:pageMargins b="0.98425196899999989" l="0.78740157499999996" r="0.78740157499999996" t="0.98425196899999989" header="0.49212598450000006" footer="0.49212598450000006"/>
    <c:pageSetup/>
  </c:printSettings>
</c:chartSpace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0</xdr:row>
      <xdr:rowOff>0</xdr:rowOff>
    </xdr:from>
    <xdr:to>
      <xdr:col>4</xdr:col>
      <xdr:colOff>723900</xdr:colOff>
      <xdr:row>0</xdr:row>
      <xdr:rowOff>0</xdr:rowOff>
    </xdr:to>
    <xdr:sp macro="" textlink="">
      <xdr:nvSpPr>
        <xdr:cNvPr id="2049" name="Text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>
          <a:spLocks noChangeArrowheads="1"/>
        </xdr:cNvSpPr>
      </xdr:nvSpPr>
      <xdr:spPr bwMode="auto">
        <a:xfrm>
          <a:off x="3000375" y="0"/>
          <a:ext cx="220980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donnant pour divers taux de commission la commission payée et le résultat afférent</a:t>
          </a:r>
        </a:p>
        <a:p>
          <a:pPr algn="l" rtl="0">
            <a:defRPr sz="1000"/>
          </a:pPr>
          <a:endParaRPr lang="fr-FR" sz="10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0</xdr:row>
      <xdr:rowOff>0</xdr:rowOff>
    </xdr:from>
    <xdr:to>
      <xdr:col>4</xdr:col>
      <xdr:colOff>647700</xdr:colOff>
      <xdr:row>0</xdr:row>
      <xdr:rowOff>0</xdr:rowOff>
    </xdr:to>
    <xdr:sp macro="" textlink="">
      <xdr:nvSpPr>
        <xdr:cNvPr id="2" name="Text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2800350" y="0"/>
          <a:ext cx="17716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donnant pour divers taux de commission la commission payée et le résultat afférent</a:t>
          </a:r>
        </a:p>
        <a:p>
          <a:pPr algn="l" rtl="0">
            <a:defRPr sz="1000"/>
          </a:pPr>
          <a:endParaRPr lang="fr-FR" sz="10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571500</xdr:colOff>
      <xdr:row>0</xdr:row>
      <xdr:rowOff>0</xdr:rowOff>
    </xdr:from>
    <xdr:to>
      <xdr:col>7</xdr:col>
      <xdr:colOff>628650</xdr:colOff>
      <xdr:row>0</xdr:row>
      <xdr:rowOff>0</xdr:rowOff>
    </xdr:to>
    <xdr:sp macro="" textlink="">
      <xdr:nvSpPr>
        <xdr:cNvPr id="3" name="Text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5334000" y="0"/>
          <a:ext cx="20288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donnant pour chaque région l'ancienneté moyenne, le total des ventes et les ventes moyennes</a:t>
          </a:r>
        </a:p>
        <a:p>
          <a:pPr algn="l" rtl="0">
            <a:defRPr sz="1000"/>
          </a:pPr>
          <a:endParaRPr lang="fr-FR" sz="10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742950</xdr:colOff>
      <xdr:row>15</xdr:row>
      <xdr:rowOff>0</xdr:rowOff>
    </xdr:from>
    <xdr:to>
      <xdr:col>8</xdr:col>
      <xdr:colOff>123825</xdr:colOff>
      <xdr:row>15</xdr:row>
      <xdr:rowOff>0</xdr:rowOff>
    </xdr:to>
    <xdr:sp macro="" textlink="">
      <xdr:nvSpPr>
        <xdr:cNvPr id="4" name="Texte 9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5505450" y="3019425"/>
          <a:ext cx="220980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permettant d'obtenir les ventes par région et par catégorie d'outils (prendre table de base</a:t>
          </a:r>
        </a:p>
        <a:p>
          <a:pPr algn="l" rtl="0">
            <a:defRPr sz="1000"/>
          </a:pPr>
          <a:endParaRPr lang="fr-FR" sz="900" b="0" i="0" u="none" strike="noStrike" baseline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fr-FR" sz="9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0</xdr:row>
      <xdr:rowOff>0</xdr:rowOff>
    </xdr:from>
    <xdr:to>
      <xdr:col>4</xdr:col>
      <xdr:colOff>723900</xdr:colOff>
      <xdr:row>0</xdr:row>
      <xdr:rowOff>0</xdr:rowOff>
    </xdr:to>
    <xdr:sp macro="" textlink="">
      <xdr:nvSpPr>
        <xdr:cNvPr id="4097" name="Texte 1">
          <a:extLs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 txBox="1">
          <a:spLocks noChangeArrowheads="1"/>
        </xdr:cNvSpPr>
      </xdr:nvSpPr>
      <xdr:spPr bwMode="auto">
        <a:xfrm>
          <a:off x="2914650" y="0"/>
          <a:ext cx="231457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donnant pour divers taux de commission la commission payée et le résultat afférent</a:t>
          </a:r>
        </a:p>
        <a:p>
          <a:pPr algn="l" rtl="0">
            <a:defRPr sz="1000"/>
          </a:pPr>
          <a:endParaRPr lang="fr-FR" sz="10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781050</xdr:colOff>
      <xdr:row>0</xdr:row>
      <xdr:rowOff>0</xdr:rowOff>
    </xdr:from>
    <xdr:to>
      <xdr:col>9</xdr:col>
      <xdr:colOff>95250</xdr:colOff>
      <xdr:row>0</xdr:row>
      <xdr:rowOff>0</xdr:rowOff>
    </xdr:to>
    <xdr:sp macro="" textlink="">
      <xdr:nvSpPr>
        <xdr:cNvPr id="4103" name="Texte 7">
          <a:extLs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 txBox="1">
          <a:spLocks noChangeArrowheads="1"/>
        </xdr:cNvSpPr>
      </xdr:nvSpPr>
      <xdr:spPr bwMode="auto">
        <a:xfrm>
          <a:off x="6229350" y="0"/>
          <a:ext cx="21431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permettant de comparer les remboursements en fonction du capital enprunté et des taux d'emprunt</a:t>
          </a:r>
        </a:p>
        <a:p>
          <a:pPr algn="l" rtl="0">
            <a:defRPr sz="1000"/>
          </a:pPr>
          <a:endParaRPr lang="fr-FR" sz="900" b="0" i="0" u="none" strike="noStrike" baseline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fr-FR" sz="9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0</xdr:row>
      <xdr:rowOff>123825</xdr:rowOff>
    </xdr:from>
    <xdr:to>
      <xdr:col>2</xdr:col>
      <xdr:colOff>542925</xdr:colOff>
      <xdr:row>0</xdr:row>
      <xdr:rowOff>123825</xdr:rowOff>
    </xdr:to>
    <xdr:sp macro="" textlink="">
      <xdr:nvSpPr>
        <xdr:cNvPr id="6147" name="Line 3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ShapeType="1"/>
        </xdr:cNvSpPr>
      </xdr:nvSpPr>
      <xdr:spPr bwMode="auto">
        <a:xfrm flipH="1">
          <a:off x="2514600" y="123825"/>
          <a:ext cx="485775" cy="0"/>
        </a:xfrm>
        <a:prstGeom prst="line">
          <a:avLst/>
        </a:prstGeom>
        <a:noFill/>
        <a:ln w="0">
          <a:solidFill>
            <a:schemeClr val="tx1"/>
          </a:solidFill>
          <a:round/>
          <a:headEnd/>
          <a:tailEnd type="arrow" w="sm" len="med"/>
        </a:ln>
      </xdr:spPr>
    </xdr:sp>
    <xdr:clientData/>
  </xdr:twoCellAnchor>
  <xdr:twoCellAnchor>
    <xdr:from>
      <xdr:col>2</xdr:col>
      <xdr:colOff>609600</xdr:colOff>
      <xdr:row>0</xdr:row>
      <xdr:rowOff>76200</xdr:rowOff>
    </xdr:from>
    <xdr:to>
      <xdr:col>4</xdr:col>
      <xdr:colOff>47625</xdr:colOff>
      <xdr:row>1</xdr:row>
      <xdr:rowOff>57150</xdr:rowOff>
    </xdr:to>
    <xdr:sp macro="" textlink="">
      <xdr:nvSpPr>
        <xdr:cNvPr id="6149" name="Texte 5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 txBox="1">
          <a:spLocks noChangeArrowheads="1"/>
        </xdr:cNvSpPr>
      </xdr:nvSpPr>
      <xdr:spPr bwMode="auto">
        <a:xfrm>
          <a:off x="3067050" y="76200"/>
          <a:ext cx="1171575" cy="180975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Entrée colonne</a:t>
          </a:r>
        </a:p>
      </xdr:txBody>
    </xdr:sp>
    <xdr:clientData/>
  </xdr:twoCellAnchor>
  <xdr:twoCellAnchor>
    <xdr:from>
      <xdr:col>2</xdr:col>
      <xdr:colOff>0</xdr:colOff>
      <xdr:row>2</xdr:row>
      <xdr:rowOff>161925</xdr:rowOff>
    </xdr:from>
    <xdr:to>
      <xdr:col>2</xdr:col>
      <xdr:colOff>638175</xdr:colOff>
      <xdr:row>4</xdr:row>
      <xdr:rowOff>76200</xdr:rowOff>
    </xdr:to>
    <xdr:sp macro="" textlink="">
      <xdr:nvSpPr>
        <xdr:cNvPr id="6150" name="Line 6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ShapeType="1"/>
        </xdr:cNvSpPr>
      </xdr:nvSpPr>
      <xdr:spPr bwMode="auto">
        <a:xfrm flipH="1">
          <a:off x="2457450" y="561975"/>
          <a:ext cx="638175" cy="314325"/>
        </a:xfrm>
        <a:prstGeom prst="line">
          <a:avLst/>
        </a:prstGeom>
        <a:noFill/>
        <a:ln w="0">
          <a:solidFill>
            <a:schemeClr val="tx1"/>
          </a:solidFill>
          <a:round/>
          <a:headEnd/>
          <a:tailEnd type="arrow" w="sm" len="med"/>
        </a:ln>
      </xdr:spPr>
    </xdr:sp>
    <xdr:clientData/>
  </xdr:twoCellAnchor>
  <xdr:twoCellAnchor>
    <xdr:from>
      <xdr:col>2</xdr:col>
      <xdr:colOff>609600</xdr:colOff>
      <xdr:row>1</xdr:row>
      <xdr:rowOff>201083</xdr:rowOff>
    </xdr:from>
    <xdr:to>
      <xdr:col>4</xdr:col>
      <xdr:colOff>390525</xdr:colOff>
      <xdr:row>2</xdr:row>
      <xdr:rowOff>179916</xdr:rowOff>
    </xdr:to>
    <xdr:sp macro="" textlink="">
      <xdr:nvSpPr>
        <xdr:cNvPr id="6151" name="Texte 7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 txBox="1">
          <a:spLocks noChangeArrowheads="1"/>
        </xdr:cNvSpPr>
      </xdr:nvSpPr>
      <xdr:spPr bwMode="auto">
        <a:xfrm>
          <a:off x="3064933" y="402166"/>
          <a:ext cx="1516592" cy="179917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cs typeface="Arial"/>
            </a:rPr>
            <a:t>Formule de la commission</a:t>
          </a:r>
        </a:p>
      </xdr:txBody>
    </xdr:sp>
    <xdr:clientData/>
  </xdr:twoCellAnchor>
  <xdr:twoCellAnchor>
    <xdr:from>
      <xdr:col>2</xdr:col>
      <xdr:colOff>9525</xdr:colOff>
      <xdr:row>4</xdr:row>
      <xdr:rowOff>95250</xdr:rowOff>
    </xdr:from>
    <xdr:to>
      <xdr:col>2</xdr:col>
      <xdr:colOff>657225</xdr:colOff>
      <xdr:row>6</xdr:row>
      <xdr:rowOff>66675</xdr:rowOff>
    </xdr:to>
    <xdr:sp macro="" textlink="">
      <xdr:nvSpPr>
        <xdr:cNvPr id="6152" name="Line 8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ShapeType="1"/>
        </xdr:cNvSpPr>
      </xdr:nvSpPr>
      <xdr:spPr bwMode="auto">
        <a:xfrm flipH="1">
          <a:off x="2466975" y="895350"/>
          <a:ext cx="647700" cy="371475"/>
        </a:xfrm>
        <a:prstGeom prst="line">
          <a:avLst/>
        </a:prstGeom>
        <a:noFill/>
        <a:ln w="0">
          <a:solidFill>
            <a:schemeClr val="tx1"/>
          </a:solidFill>
          <a:round/>
          <a:headEnd/>
          <a:tailEnd type="arrow" w="sm" len="med"/>
        </a:ln>
      </xdr:spPr>
    </xdr:sp>
    <xdr:clientData/>
  </xdr:twoCellAnchor>
  <xdr:twoCellAnchor>
    <xdr:from>
      <xdr:col>2</xdr:col>
      <xdr:colOff>657225</xdr:colOff>
      <xdr:row>3</xdr:row>
      <xdr:rowOff>123825</xdr:rowOff>
    </xdr:from>
    <xdr:to>
      <xdr:col>4</xdr:col>
      <xdr:colOff>419100</xdr:colOff>
      <xdr:row>4</xdr:row>
      <xdr:rowOff>133350</xdr:rowOff>
    </xdr:to>
    <xdr:sp macro="" textlink="">
      <xdr:nvSpPr>
        <xdr:cNvPr id="6154" name="Texte 10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 txBox="1">
          <a:spLocks noChangeArrowheads="1"/>
        </xdr:cNvSpPr>
      </xdr:nvSpPr>
      <xdr:spPr bwMode="auto">
        <a:xfrm>
          <a:off x="3114675" y="723900"/>
          <a:ext cx="1495425" cy="209550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Formule du résultat</a:t>
          </a:r>
        </a:p>
      </xdr:txBody>
    </xdr:sp>
    <xdr:clientData/>
  </xdr:twoCellAnchor>
  <xdr:twoCellAnchor>
    <xdr:from>
      <xdr:col>2</xdr:col>
      <xdr:colOff>771525</xdr:colOff>
      <xdr:row>5</xdr:row>
      <xdr:rowOff>74084</xdr:rowOff>
    </xdr:from>
    <xdr:to>
      <xdr:col>4</xdr:col>
      <xdr:colOff>733425</xdr:colOff>
      <xdr:row>7</xdr:row>
      <xdr:rowOff>57150</xdr:rowOff>
    </xdr:to>
    <xdr:sp macro="" textlink="">
      <xdr:nvSpPr>
        <xdr:cNvPr id="6156" name="Texte 12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 txBox="1">
          <a:spLocks noChangeArrowheads="1"/>
        </xdr:cNvSpPr>
      </xdr:nvSpPr>
      <xdr:spPr bwMode="auto">
        <a:xfrm>
          <a:off x="3226858" y="1079501"/>
          <a:ext cx="1697567" cy="385232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Références de la formule de la commission soit : +$B$5</a:t>
          </a:r>
        </a:p>
      </xdr:txBody>
    </xdr:sp>
    <xdr:clientData/>
  </xdr:twoCellAnchor>
  <xdr:twoCellAnchor>
    <xdr:from>
      <xdr:col>2</xdr:col>
      <xdr:colOff>733425</xdr:colOff>
      <xdr:row>7</xdr:row>
      <xdr:rowOff>76200</xdr:rowOff>
    </xdr:from>
    <xdr:to>
      <xdr:col>3</xdr:col>
      <xdr:colOff>95250</xdr:colOff>
      <xdr:row>10</xdr:row>
      <xdr:rowOff>9525</xdr:rowOff>
    </xdr:to>
    <xdr:sp macro="" textlink="">
      <xdr:nvSpPr>
        <xdr:cNvPr id="6158" name="Line 14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ShapeType="1"/>
        </xdr:cNvSpPr>
      </xdr:nvSpPr>
      <xdr:spPr bwMode="auto">
        <a:xfrm flipH="1">
          <a:off x="3190875" y="1476375"/>
          <a:ext cx="228600" cy="533400"/>
        </a:xfrm>
        <a:prstGeom prst="line">
          <a:avLst/>
        </a:prstGeom>
        <a:noFill/>
        <a:ln w="0">
          <a:solidFill>
            <a:schemeClr val="tx1"/>
          </a:solidFill>
          <a:round/>
          <a:headEnd/>
          <a:tailEnd type="arrow" w="sm" len="med"/>
        </a:ln>
      </xdr:spPr>
    </xdr:sp>
    <xdr:clientData/>
  </xdr:twoCellAnchor>
  <xdr:twoCellAnchor>
    <xdr:from>
      <xdr:col>4</xdr:col>
      <xdr:colOff>57149</xdr:colOff>
      <xdr:row>8</xdr:row>
      <xdr:rowOff>63500</xdr:rowOff>
    </xdr:from>
    <xdr:to>
      <xdr:col>4</xdr:col>
      <xdr:colOff>825499</xdr:colOff>
      <xdr:row>10</xdr:row>
      <xdr:rowOff>38100</xdr:rowOff>
    </xdr:to>
    <xdr:sp macro="" textlink="">
      <xdr:nvSpPr>
        <xdr:cNvPr id="6159" name="Line 15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ShapeType="1"/>
        </xdr:cNvSpPr>
      </xdr:nvSpPr>
      <xdr:spPr bwMode="auto">
        <a:xfrm flipH="1">
          <a:off x="4248149" y="1672167"/>
          <a:ext cx="768350" cy="376766"/>
        </a:xfrm>
        <a:prstGeom prst="line">
          <a:avLst/>
        </a:prstGeom>
        <a:noFill/>
        <a:ln w="0">
          <a:solidFill>
            <a:schemeClr val="tx1"/>
          </a:solidFill>
          <a:round/>
          <a:headEnd/>
          <a:tailEnd type="arrow" w="sm" len="med"/>
        </a:ln>
      </xdr:spPr>
    </xdr:sp>
    <xdr:clientData/>
  </xdr:twoCellAnchor>
  <xdr:twoCellAnchor>
    <xdr:from>
      <xdr:col>4</xdr:col>
      <xdr:colOff>848783</xdr:colOff>
      <xdr:row>7</xdr:row>
      <xdr:rowOff>89959</xdr:rowOff>
    </xdr:from>
    <xdr:to>
      <xdr:col>8</xdr:col>
      <xdr:colOff>94192</xdr:colOff>
      <xdr:row>9</xdr:row>
      <xdr:rowOff>42334</xdr:rowOff>
    </xdr:to>
    <xdr:sp macro="" textlink="">
      <xdr:nvSpPr>
        <xdr:cNvPr id="6160" name="Texte 16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 txBox="1">
          <a:spLocks noChangeArrowheads="1"/>
        </xdr:cNvSpPr>
      </xdr:nvSpPr>
      <xdr:spPr bwMode="auto">
        <a:xfrm>
          <a:off x="5039783" y="1497542"/>
          <a:ext cx="1510242" cy="354542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Références de la formule du résultat, soit : +$B$7</a:t>
          </a:r>
        </a:p>
        <a:p>
          <a:pPr marL="0" indent="0" algn="l" rtl="0">
            <a:defRPr sz="1000"/>
          </a:pPr>
          <a:endParaRPr lang="fr-FR" sz="900" b="0" i="0" u="none" strike="noStrike" baseline="0">
            <a:solidFill>
              <a:schemeClr val="tx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552450</xdr:colOff>
      <xdr:row>13</xdr:row>
      <xdr:rowOff>133351</xdr:rowOff>
    </xdr:from>
    <xdr:to>
      <xdr:col>6</xdr:col>
      <xdr:colOff>600075</xdr:colOff>
      <xdr:row>14</xdr:row>
      <xdr:rowOff>190501</xdr:rowOff>
    </xdr:to>
    <xdr:sp macro="" textlink="">
      <xdr:nvSpPr>
        <xdr:cNvPr id="6161" name="Texte 17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 txBox="1">
          <a:spLocks noChangeArrowheads="1"/>
        </xdr:cNvSpPr>
      </xdr:nvSpPr>
      <xdr:spPr bwMode="auto">
        <a:xfrm>
          <a:off x="4743450" y="2747434"/>
          <a:ext cx="936625" cy="258234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Table (B²11:D17)</a:t>
          </a:r>
        </a:p>
        <a:p>
          <a:pPr marL="0" indent="0" algn="l" rtl="0">
            <a:defRPr sz="1000"/>
          </a:pPr>
          <a:endParaRPr lang="fr-FR" sz="900" b="0" i="0" u="none" strike="noStrike" baseline="0">
            <a:solidFill>
              <a:schemeClr val="tx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3</xdr:col>
      <xdr:colOff>857250</xdr:colOff>
      <xdr:row>14</xdr:row>
      <xdr:rowOff>66675</xdr:rowOff>
    </xdr:from>
    <xdr:to>
      <xdr:col>4</xdr:col>
      <xdr:colOff>476250</xdr:colOff>
      <xdr:row>14</xdr:row>
      <xdr:rowOff>66675</xdr:rowOff>
    </xdr:to>
    <xdr:sp macro="" textlink="">
      <xdr:nvSpPr>
        <xdr:cNvPr id="6162" name="Line 18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ShapeType="1"/>
        </xdr:cNvSpPr>
      </xdr:nvSpPr>
      <xdr:spPr bwMode="auto">
        <a:xfrm flipH="1">
          <a:off x="4181475" y="2867025"/>
          <a:ext cx="485775" cy="0"/>
        </a:xfrm>
        <a:prstGeom prst="line">
          <a:avLst/>
        </a:prstGeom>
        <a:noFill/>
        <a:ln w="0">
          <a:solidFill>
            <a:schemeClr val="tx1"/>
          </a:solidFill>
          <a:round/>
          <a:headEnd/>
          <a:tailEnd type="arrow" w="sm" len="med"/>
        </a:ln>
      </xdr:spPr>
    </xdr:sp>
    <xdr:clientData/>
  </xdr:twoCellAnchor>
  <xdr:twoCellAnchor>
    <xdr:from>
      <xdr:col>0</xdr:col>
      <xdr:colOff>0</xdr:colOff>
      <xdr:row>10</xdr:row>
      <xdr:rowOff>104775</xdr:rowOff>
    </xdr:from>
    <xdr:to>
      <xdr:col>0</xdr:col>
      <xdr:colOff>1362075</xdr:colOff>
      <xdr:row>14</xdr:row>
      <xdr:rowOff>127000</xdr:rowOff>
    </xdr:to>
    <xdr:sp macro="" textlink="">
      <xdr:nvSpPr>
        <xdr:cNvPr id="6163" name="Texte 19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 txBox="1">
          <a:spLocks noChangeArrowheads="1"/>
        </xdr:cNvSpPr>
      </xdr:nvSpPr>
      <xdr:spPr bwMode="auto">
        <a:xfrm>
          <a:off x="0" y="2115608"/>
          <a:ext cx="1362075" cy="826559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Définir une table donnant pour divers taux de commission la commission payée et le résusltat afférent</a:t>
          </a:r>
        </a:p>
        <a:p>
          <a:pPr marL="0" indent="0" algn="l" rtl="0">
            <a:defRPr sz="1000"/>
          </a:pPr>
          <a:endParaRPr lang="fr-FR" sz="900" b="0" i="0" u="none" strike="noStrike" baseline="0">
            <a:solidFill>
              <a:schemeClr val="tx1"/>
            </a:solidFill>
            <a:latin typeface="Arial"/>
            <a:ea typeface="+mn-ea"/>
            <a:cs typeface="Arial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19</xdr:row>
      <xdr:rowOff>104775</xdr:rowOff>
    </xdr:from>
    <xdr:to>
      <xdr:col>0</xdr:col>
      <xdr:colOff>561975</xdr:colOff>
      <xdr:row>21</xdr:row>
      <xdr:rowOff>104775</xdr:rowOff>
    </xdr:to>
    <xdr:sp macro="" textlink="">
      <xdr:nvSpPr>
        <xdr:cNvPr id="7169" name="Line 1">
          <a:extLst>
            <a:ext uri="{FF2B5EF4-FFF2-40B4-BE49-F238E27FC236}">
              <a16:creationId xmlns:a16="http://schemas.microsoft.com/office/drawing/2014/main" id="{00000000-0008-0000-0500-0000011C0000}"/>
            </a:ext>
          </a:extLst>
        </xdr:cNvPr>
        <xdr:cNvSpPr>
          <a:spLocks noChangeShapeType="1"/>
        </xdr:cNvSpPr>
      </xdr:nvSpPr>
      <xdr:spPr bwMode="auto">
        <a:xfrm flipV="1">
          <a:off x="381000" y="3914775"/>
          <a:ext cx="180975" cy="400050"/>
        </a:xfrm>
        <a:prstGeom prst="line">
          <a:avLst/>
        </a:prstGeom>
        <a:noFill/>
        <a:ln w="0">
          <a:solidFill>
            <a:schemeClr val="tx1"/>
          </a:solidFill>
          <a:round/>
          <a:headEnd/>
          <a:tailEnd type="arrow" w="med" len="med"/>
        </a:ln>
      </xdr:spPr>
    </xdr:sp>
    <xdr:clientData/>
  </xdr:twoCellAnchor>
  <xdr:twoCellAnchor>
    <xdr:from>
      <xdr:col>4</xdr:col>
      <xdr:colOff>447675</xdr:colOff>
      <xdr:row>23</xdr:row>
      <xdr:rowOff>0</xdr:rowOff>
    </xdr:from>
    <xdr:to>
      <xdr:col>5</xdr:col>
      <xdr:colOff>266700</xdr:colOff>
      <xdr:row>23</xdr:row>
      <xdr:rowOff>0</xdr:rowOff>
    </xdr:to>
    <xdr:sp macro="" textlink="">
      <xdr:nvSpPr>
        <xdr:cNvPr id="7171" name="Line 3">
          <a:extLst>
            <a:ext uri="{FF2B5EF4-FFF2-40B4-BE49-F238E27FC236}">
              <a16:creationId xmlns:a16="http://schemas.microsoft.com/office/drawing/2014/main" id="{00000000-0008-0000-0500-0000031C0000}"/>
            </a:ext>
          </a:extLst>
        </xdr:cNvPr>
        <xdr:cNvSpPr>
          <a:spLocks noChangeShapeType="1"/>
        </xdr:cNvSpPr>
      </xdr:nvSpPr>
      <xdr:spPr bwMode="auto">
        <a:xfrm flipH="1">
          <a:off x="4371975" y="4610100"/>
          <a:ext cx="847725" cy="0"/>
        </a:xfrm>
        <a:prstGeom prst="line">
          <a:avLst/>
        </a:prstGeom>
        <a:noFill/>
        <a:ln w="0">
          <a:solidFill>
            <a:schemeClr val="tx1"/>
          </a:solidFill>
          <a:round/>
          <a:headEnd/>
          <a:tailEnd type="arrow" w="sm" len="med"/>
        </a:ln>
      </xdr:spPr>
    </xdr:sp>
    <xdr:clientData/>
  </xdr:twoCellAnchor>
  <xdr:twoCellAnchor>
    <xdr:from>
      <xdr:col>0</xdr:col>
      <xdr:colOff>190500</xdr:colOff>
      <xdr:row>21</xdr:row>
      <xdr:rowOff>133350</xdr:rowOff>
    </xdr:from>
    <xdr:to>
      <xdr:col>0</xdr:col>
      <xdr:colOff>676275</xdr:colOff>
      <xdr:row>22</xdr:row>
      <xdr:rowOff>161925</xdr:rowOff>
    </xdr:to>
    <xdr:sp macro="" textlink="">
      <xdr:nvSpPr>
        <xdr:cNvPr id="7172" name="Texte 4">
          <a:extLst>
            <a:ext uri="{FF2B5EF4-FFF2-40B4-BE49-F238E27FC236}">
              <a16:creationId xmlns:a16="http://schemas.microsoft.com/office/drawing/2014/main" id="{00000000-0008-0000-0500-0000041C0000}"/>
            </a:ext>
          </a:extLst>
        </xdr:cNvPr>
        <xdr:cNvSpPr txBox="1">
          <a:spLocks noChangeArrowheads="1"/>
        </xdr:cNvSpPr>
      </xdr:nvSpPr>
      <xdr:spPr bwMode="auto">
        <a:xfrm>
          <a:off x="190500" y="4343400"/>
          <a:ext cx="485775" cy="228600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Entrée</a:t>
          </a:r>
        </a:p>
      </xdr:txBody>
    </xdr:sp>
    <xdr:clientData/>
  </xdr:twoCellAnchor>
  <xdr:twoCellAnchor>
    <xdr:from>
      <xdr:col>5</xdr:col>
      <xdr:colOff>409575</xdr:colOff>
      <xdr:row>22</xdr:row>
      <xdr:rowOff>76200</xdr:rowOff>
    </xdr:from>
    <xdr:to>
      <xdr:col>6</xdr:col>
      <xdr:colOff>123825</xdr:colOff>
      <xdr:row>23</xdr:row>
      <xdr:rowOff>76200</xdr:rowOff>
    </xdr:to>
    <xdr:sp macro="" textlink="">
      <xdr:nvSpPr>
        <xdr:cNvPr id="7173" name="Texte 5">
          <a:extLst>
            <a:ext uri="{FF2B5EF4-FFF2-40B4-BE49-F238E27FC236}">
              <a16:creationId xmlns:a16="http://schemas.microsoft.com/office/drawing/2014/main" id="{00000000-0008-0000-0500-0000051C0000}"/>
            </a:ext>
          </a:extLst>
        </xdr:cNvPr>
        <xdr:cNvSpPr txBox="1">
          <a:spLocks noChangeArrowheads="1"/>
        </xdr:cNvSpPr>
      </xdr:nvSpPr>
      <xdr:spPr bwMode="auto">
        <a:xfrm>
          <a:off x="5362575" y="4486275"/>
          <a:ext cx="428625" cy="200025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Table</a:t>
          </a:r>
        </a:p>
      </xdr:txBody>
    </xdr:sp>
    <xdr:clientData/>
  </xdr:twoCellAnchor>
  <xdr:twoCellAnchor>
    <xdr:from>
      <xdr:col>0</xdr:col>
      <xdr:colOff>733425</xdr:colOff>
      <xdr:row>18</xdr:row>
      <xdr:rowOff>19050</xdr:rowOff>
    </xdr:from>
    <xdr:to>
      <xdr:col>2</xdr:col>
      <xdr:colOff>238125</xdr:colOff>
      <xdr:row>19</xdr:row>
      <xdr:rowOff>123824</xdr:rowOff>
    </xdr:to>
    <xdr:sp macro="" textlink="">
      <xdr:nvSpPr>
        <xdr:cNvPr id="7174" name="Line 6">
          <a:extLst>
            <a:ext uri="{FF2B5EF4-FFF2-40B4-BE49-F238E27FC236}">
              <a16:creationId xmlns:a16="http://schemas.microsoft.com/office/drawing/2014/main" id="{00000000-0008-0000-0500-0000061C0000}"/>
            </a:ext>
          </a:extLst>
        </xdr:cNvPr>
        <xdr:cNvSpPr>
          <a:spLocks noChangeShapeType="1"/>
        </xdr:cNvSpPr>
      </xdr:nvSpPr>
      <xdr:spPr bwMode="auto">
        <a:xfrm flipH="1">
          <a:off x="733425" y="3629025"/>
          <a:ext cx="1352550" cy="304799"/>
        </a:xfrm>
        <a:prstGeom prst="line">
          <a:avLst/>
        </a:prstGeom>
        <a:noFill/>
        <a:ln w="0">
          <a:solidFill>
            <a:schemeClr val="tx1"/>
          </a:solidFill>
          <a:round/>
          <a:headEnd/>
          <a:tailEnd type="arrow" w="med" len="med"/>
        </a:ln>
      </xdr:spPr>
    </xdr:sp>
    <xdr:clientData/>
  </xdr:twoCellAnchor>
  <xdr:twoCellAnchor>
    <xdr:from>
      <xdr:col>2</xdr:col>
      <xdr:colOff>247650</xdr:colOff>
      <xdr:row>17</xdr:row>
      <xdr:rowOff>123826</xdr:rowOff>
    </xdr:from>
    <xdr:to>
      <xdr:col>4</xdr:col>
      <xdr:colOff>616420</xdr:colOff>
      <xdr:row>18</xdr:row>
      <xdr:rowOff>126060</xdr:rowOff>
    </xdr:to>
    <xdr:sp macro="" textlink="">
      <xdr:nvSpPr>
        <xdr:cNvPr id="7175" name="Texte 7">
          <a:extLst>
            <a:ext uri="{FF2B5EF4-FFF2-40B4-BE49-F238E27FC236}">
              <a16:creationId xmlns:a16="http://schemas.microsoft.com/office/drawing/2014/main" id="{00000000-0008-0000-0500-0000071C0000}"/>
            </a:ext>
          </a:extLst>
        </xdr:cNvPr>
        <xdr:cNvSpPr txBox="1">
          <a:spLocks noChangeArrowheads="1"/>
        </xdr:cNvSpPr>
      </xdr:nvSpPr>
      <xdr:spPr bwMode="auto">
        <a:xfrm>
          <a:off x="2095500" y="3533776"/>
          <a:ext cx="2445220" cy="202259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Faire varier les valeurs de la zone de critéres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866775</xdr:colOff>
      <xdr:row>3</xdr:row>
      <xdr:rowOff>85725</xdr:rowOff>
    </xdr:from>
    <xdr:to>
      <xdr:col>2</xdr:col>
      <xdr:colOff>638175</xdr:colOff>
      <xdr:row>3</xdr:row>
      <xdr:rowOff>161925</xdr:rowOff>
    </xdr:to>
    <xdr:sp macro="" textlink="">
      <xdr:nvSpPr>
        <xdr:cNvPr id="8193" name="Line 1">
          <a:extLst>
            <a:ext uri="{FF2B5EF4-FFF2-40B4-BE49-F238E27FC236}">
              <a16:creationId xmlns:a16="http://schemas.microsoft.com/office/drawing/2014/main" id="{00000000-0008-0000-0600-000001200000}"/>
            </a:ext>
          </a:extLst>
        </xdr:cNvPr>
        <xdr:cNvSpPr>
          <a:spLocks noChangeShapeType="1"/>
        </xdr:cNvSpPr>
      </xdr:nvSpPr>
      <xdr:spPr bwMode="auto">
        <a:xfrm flipH="1" flipV="1">
          <a:off x="2266950" y="695325"/>
          <a:ext cx="638175" cy="76200"/>
        </a:xfrm>
        <a:prstGeom prst="line">
          <a:avLst/>
        </a:prstGeom>
        <a:noFill/>
        <a:ln w="9525">
          <a:solidFill>
            <a:schemeClr val="tx1"/>
          </a:solidFill>
          <a:round/>
          <a:headEnd/>
          <a:tailEnd type="triangle" w="sm" len="med"/>
        </a:ln>
      </xdr:spPr>
    </xdr:sp>
    <xdr:clientData/>
  </xdr:twoCellAnchor>
  <xdr:twoCellAnchor>
    <xdr:from>
      <xdr:col>0</xdr:col>
      <xdr:colOff>1200150</xdr:colOff>
      <xdr:row>10</xdr:row>
      <xdr:rowOff>123824</xdr:rowOff>
    </xdr:from>
    <xdr:to>
      <xdr:col>1</xdr:col>
      <xdr:colOff>390525</xdr:colOff>
      <xdr:row>15</xdr:row>
      <xdr:rowOff>200024</xdr:rowOff>
    </xdr:to>
    <xdr:sp macro="" textlink="">
      <xdr:nvSpPr>
        <xdr:cNvPr id="8194" name="Line 2">
          <a:extLst>
            <a:ext uri="{FF2B5EF4-FFF2-40B4-BE49-F238E27FC236}">
              <a16:creationId xmlns:a16="http://schemas.microsoft.com/office/drawing/2014/main" id="{00000000-0008-0000-0600-000002200000}"/>
            </a:ext>
          </a:extLst>
        </xdr:cNvPr>
        <xdr:cNvSpPr>
          <a:spLocks noChangeShapeType="1"/>
        </xdr:cNvSpPr>
      </xdr:nvSpPr>
      <xdr:spPr bwMode="auto">
        <a:xfrm flipV="1">
          <a:off x="1200150" y="2143124"/>
          <a:ext cx="647700" cy="1076325"/>
        </a:xfrm>
        <a:prstGeom prst="line">
          <a:avLst/>
        </a:prstGeom>
        <a:noFill/>
        <a:ln w="9525">
          <a:solidFill>
            <a:schemeClr val="tx1"/>
          </a:solidFill>
          <a:round/>
          <a:headEnd/>
          <a:tailEnd type="triangle" w="sm" len="med"/>
        </a:ln>
      </xdr:spPr>
    </xdr:sp>
    <xdr:clientData/>
  </xdr:twoCellAnchor>
  <xdr:twoCellAnchor>
    <xdr:from>
      <xdr:col>2</xdr:col>
      <xdr:colOff>657225</xdr:colOff>
      <xdr:row>3</xdr:row>
      <xdr:rowOff>66674</xdr:rowOff>
    </xdr:from>
    <xdr:to>
      <xdr:col>4</xdr:col>
      <xdr:colOff>57150</xdr:colOff>
      <xdr:row>4</xdr:row>
      <xdr:rowOff>66674</xdr:rowOff>
    </xdr:to>
    <xdr:sp macro="" textlink="">
      <xdr:nvSpPr>
        <xdr:cNvPr id="8195" name="Texte 3">
          <a:extLst>
            <a:ext uri="{FF2B5EF4-FFF2-40B4-BE49-F238E27FC236}">
              <a16:creationId xmlns:a16="http://schemas.microsoft.com/office/drawing/2014/main" id="{00000000-0008-0000-0600-000003200000}"/>
            </a:ext>
          </a:extLst>
        </xdr:cNvPr>
        <xdr:cNvSpPr txBox="1">
          <a:spLocks noChangeArrowheads="1"/>
        </xdr:cNvSpPr>
      </xdr:nvSpPr>
      <xdr:spPr bwMode="auto">
        <a:xfrm>
          <a:off x="2924175" y="676274"/>
          <a:ext cx="1057275" cy="200025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ENTREE1/LIGNE</a:t>
          </a:r>
        </a:p>
      </xdr:txBody>
    </xdr:sp>
    <xdr:clientData/>
  </xdr:twoCellAnchor>
  <xdr:twoCellAnchor>
    <xdr:from>
      <xdr:col>0</xdr:col>
      <xdr:colOff>0</xdr:colOff>
      <xdr:row>15</xdr:row>
      <xdr:rowOff>123825</xdr:rowOff>
    </xdr:from>
    <xdr:to>
      <xdr:col>0</xdr:col>
      <xdr:colOff>1238250</xdr:colOff>
      <xdr:row>16</xdr:row>
      <xdr:rowOff>95250</xdr:rowOff>
    </xdr:to>
    <xdr:sp macro="" textlink="">
      <xdr:nvSpPr>
        <xdr:cNvPr id="8197" name="Texte 5">
          <a:extLst>
            <a:ext uri="{FF2B5EF4-FFF2-40B4-BE49-F238E27FC236}">
              <a16:creationId xmlns:a16="http://schemas.microsoft.com/office/drawing/2014/main" id="{00000000-0008-0000-0600-000005200000}"/>
            </a:ext>
          </a:extLst>
        </xdr:cNvPr>
        <xdr:cNvSpPr txBox="1">
          <a:spLocks noChangeArrowheads="1"/>
        </xdr:cNvSpPr>
      </xdr:nvSpPr>
      <xdr:spPr bwMode="auto">
        <a:xfrm>
          <a:off x="0" y="3143250"/>
          <a:ext cx="1238250" cy="171450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ENTREE2/COLONNE</a:t>
          </a:r>
        </a:p>
      </xdr:txBody>
    </xdr:sp>
    <xdr:clientData/>
  </xdr:twoCellAnchor>
  <xdr:twoCellAnchor>
    <xdr:from>
      <xdr:col>13</xdr:col>
      <xdr:colOff>419098</xdr:colOff>
      <xdr:row>16</xdr:row>
      <xdr:rowOff>200024</xdr:rowOff>
    </xdr:from>
    <xdr:to>
      <xdr:col>16</xdr:col>
      <xdr:colOff>600072</xdr:colOff>
      <xdr:row>17</xdr:row>
      <xdr:rowOff>9524</xdr:rowOff>
    </xdr:to>
    <xdr:sp macro="" textlink="">
      <xdr:nvSpPr>
        <xdr:cNvPr id="8198" name="Line 6">
          <a:extLst>
            <a:ext uri="{FF2B5EF4-FFF2-40B4-BE49-F238E27FC236}">
              <a16:creationId xmlns:a16="http://schemas.microsoft.com/office/drawing/2014/main" id="{00000000-0008-0000-0600-000006200000}"/>
            </a:ext>
          </a:extLst>
        </xdr:cNvPr>
        <xdr:cNvSpPr>
          <a:spLocks noChangeShapeType="1"/>
        </xdr:cNvSpPr>
      </xdr:nvSpPr>
      <xdr:spPr bwMode="auto">
        <a:xfrm flipH="1" flipV="1">
          <a:off x="12239623" y="3419474"/>
          <a:ext cx="3009899" cy="9525"/>
        </a:xfrm>
        <a:prstGeom prst="line">
          <a:avLst/>
        </a:prstGeom>
        <a:noFill/>
        <a:ln w="9525">
          <a:solidFill>
            <a:schemeClr val="tx1"/>
          </a:solidFill>
          <a:round/>
          <a:headEnd/>
          <a:tailEnd type="triangle" w="sm" len="med"/>
        </a:ln>
      </xdr:spPr>
    </xdr:sp>
    <xdr:clientData/>
  </xdr:twoCellAnchor>
  <xdr:twoCellAnchor>
    <xdr:from>
      <xdr:col>16</xdr:col>
      <xdr:colOff>657226</xdr:colOff>
      <xdr:row>16</xdr:row>
      <xdr:rowOff>133350</xdr:rowOff>
    </xdr:from>
    <xdr:to>
      <xdr:col>17</xdr:col>
      <xdr:colOff>590550</xdr:colOff>
      <xdr:row>17</xdr:row>
      <xdr:rowOff>85725</xdr:rowOff>
    </xdr:to>
    <xdr:sp macro="" textlink="">
      <xdr:nvSpPr>
        <xdr:cNvPr id="8199" name="Texte 7">
          <a:extLst>
            <a:ext uri="{FF2B5EF4-FFF2-40B4-BE49-F238E27FC236}">
              <a16:creationId xmlns:a16="http://schemas.microsoft.com/office/drawing/2014/main" id="{00000000-0008-0000-0600-000007200000}"/>
            </a:ext>
          </a:extLst>
        </xdr:cNvPr>
        <xdr:cNvSpPr txBox="1">
          <a:spLocks noChangeArrowheads="1"/>
        </xdr:cNvSpPr>
      </xdr:nvSpPr>
      <xdr:spPr bwMode="auto">
        <a:xfrm>
          <a:off x="12687301" y="3352800"/>
          <a:ext cx="638174" cy="152400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    TABLE D'HYPOTHESE</a:t>
          </a:r>
        </a:p>
      </xdr:txBody>
    </xdr:sp>
    <xdr:clientData/>
  </xdr:twoCellAnchor>
  <xdr:twoCellAnchor>
    <xdr:from>
      <xdr:col>17</xdr:col>
      <xdr:colOff>619125</xdr:colOff>
      <xdr:row>16</xdr:row>
      <xdr:rowOff>180975</xdr:rowOff>
    </xdr:from>
    <xdr:to>
      <xdr:col>22</xdr:col>
      <xdr:colOff>0</xdr:colOff>
      <xdr:row>16</xdr:row>
      <xdr:rowOff>190500</xdr:rowOff>
    </xdr:to>
    <xdr:sp macro="" textlink="">
      <xdr:nvSpPr>
        <xdr:cNvPr id="8200" name="Line 8">
          <a:extLst>
            <a:ext uri="{FF2B5EF4-FFF2-40B4-BE49-F238E27FC236}">
              <a16:creationId xmlns:a16="http://schemas.microsoft.com/office/drawing/2014/main" id="{00000000-0008-0000-0600-000008200000}"/>
            </a:ext>
          </a:extLst>
        </xdr:cNvPr>
        <xdr:cNvSpPr>
          <a:spLocks noChangeShapeType="1"/>
        </xdr:cNvSpPr>
      </xdr:nvSpPr>
      <xdr:spPr bwMode="auto">
        <a:xfrm flipV="1">
          <a:off x="13354050" y="3400425"/>
          <a:ext cx="2905125" cy="9525"/>
        </a:xfrm>
        <a:prstGeom prst="line">
          <a:avLst/>
        </a:prstGeom>
        <a:noFill/>
        <a:ln w="9525">
          <a:solidFill>
            <a:schemeClr val="tx1"/>
          </a:solidFill>
          <a:round/>
          <a:headEnd/>
          <a:tailEnd type="triangle" w="sm" len="med"/>
        </a:ln>
      </xdr:spPr>
    </xdr:sp>
    <xdr:clientData/>
  </xdr:twoCellAnchor>
  <xdr:twoCellAnchor>
    <xdr:from>
      <xdr:col>17</xdr:col>
      <xdr:colOff>190500</xdr:colOff>
      <xdr:row>3</xdr:row>
      <xdr:rowOff>133349</xdr:rowOff>
    </xdr:from>
    <xdr:to>
      <xdr:col>17</xdr:col>
      <xdr:colOff>209549</xdr:colOff>
      <xdr:row>16</xdr:row>
      <xdr:rowOff>104774</xdr:rowOff>
    </xdr:to>
    <xdr:sp macro="" textlink="">
      <xdr:nvSpPr>
        <xdr:cNvPr id="8201" name="Line 9">
          <a:extLst>
            <a:ext uri="{FF2B5EF4-FFF2-40B4-BE49-F238E27FC236}">
              <a16:creationId xmlns:a16="http://schemas.microsoft.com/office/drawing/2014/main" id="{00000000-0008-0000-0600-000009200000}"/>
            </a:ext>
          </a:extLst>
        </xdr:cNvPr>
        <xdr:cNvSpPr>
          <a:spLocks noChangeShapeType="1"/>
        </xdr:cNvSpPr>
      </xdr:nvSpPr>
      <xdr:spPr bwMode="auto">
        <a:xfrm flipH="1" flipV="1">
          <a:off x="12925425" y="742949"/>
          <a:ext cx="19049" cy="2581275"/>
        </a:xfrm>
        <a:prstGeom prst="line">
          <a:avLst/>
        </a:prstGeom>
        <a:noFill/>
        <a:ln w="9525">
          <a:solidFill>
            <a:schemeClr val="tx1"/>
          </a:solidFill>
          <a:round/>
          <a:headEnd/>
          <a:tailEnd type="triangle" w="sm" len="med"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67</xdr:row>
      <xdr:rowOff>95250</xdr:rowOff>
    </xdr:from>
    <xdr:to>
      <xdr:col>0</xdr:col>
      <xdr:colOff>314325</xdr:colOff>
      <xdr:row>71</xdr:row>
      <xdr:rowOff>38100</xdr:rowOff>
    </xdr:to>
    <xdr:sp macro="" textlink="">
      <xdr:nvSpPr>
        <xdr:cNvPr id="9217" name="Line 1">
          <a:extLst>
            <a:ext uri="{FF2B5EF4-FFF2-40B4-BE49-F238E27FC236}">
              <a16:creationId xmlns:a16="http://schemas.microsoft.com/office/drawing/2014/main" id="{00000000-0008-0000-0700-000001240000}"/>
            </a:ext>
          </a:extLst>
        </xdr:cNvPr>
        <xdr:cNvSpPr>
          <a:spLocks noChangeShapeType="1"/>
        </xdr:cNvSpPr>
      </xdr:nvSpPr>
      <xdr:spPr bwMode="auto">
        <a:xfrm flipV="1">
          <a:off x="314325" y="13506450"/>
          <a:ext cx="0" cy="742950"/>
        </a:xfrm>
        <a:prstGeom prst="line">
          <a:avLst/>
        </a:prstGeom>
        <a:noFill/>
        <a:ln w="9525">
          <a:solidFill>
            <a:schemeClr val="tx1"/>
          </a:solidFill>
          <a:round/>
          <a:headEnd/>
          <a:tailEnd type="triangle" w="sm" len="med"/>
        </a:ln>
      </xdr:spPr>
    </xdr:sp>
    <xdr:clientData/>
  </xdr:twoCellAnchor>
  <xdr:twoCellAnchor>
    <xdr:from>
      <xdr:col>1</xdr:col>
      <xdr:colOff>552450</xdr:colOff>
      <xdr:row>67</xdr:row>
      <xdr:rowOff>95250</xdr:rowOff>
    </xdr:from>
    <xdr:to>
      <xdr:col>2</xdr:col>
      <xdr:colOff>666750</xdr:colOff>
      <xdr:row>67</xdr:row>
      <xdr:rowOff>95250</xdr:rowOff>
    </xdr:to>
    <xdr:sp macro="" textlink="">
      <xdr:nvSpPr>
        <xdr:cNvPr id="9218" name="Line 2">
          <a:extLst>
            <a:ext uri="{FF2B5EF4-FFF2-40B4-BE49-F238E27FC236}">
              <a16:creationId xmlns:a16="http://schemas.microsoft.com/office/drawing/2014/main" id="{00000000-0008-0000-0700-000002240000}"/>
            </a:ext>
          </a:extLst>
        </xdr:cNvPr>
        <xdr:cNvSpPr>
          <a:spLocks noChangeShapeType="1"/>
        </xdr:cNvSpPr>
      </xdr:nvSpPr>
      <xdr:spPr bwMode="auto">
        <a:xfrm flipH="1" flipV="1">
          <a:off x="2066925" y="13506450"/>
          <a:ext cx="942975" cy="0"/>
        </a:xfrm>
        <a:prstGeom prst="line">
          <a:avLst/>
        </a:prstGeom>
        <a:noFill/>
        <a:ln w="9525">
          <a:solidFill>
            <a:schemeClr val="tx1"/>
          </a:solidFill>
          <a:round/>
          <a:headEnd/>
          <a:tailEnd type="triangle" w="sm" len="med"/>
        </a:ln>
      </xdr:spPr>
    </xdr:sp>
    <xdr:clientData/>
  </xdr:twoCellAnchor>
  <xdr:twoCellAnchor>
    <xdr:from>
      <xdr:col>3</xdr:col>
      <xdr:colOff>457200</xdr:colOff>
      <xdr:row>67</xdr:row>
      <xdr:rowOff>76200</xdr:rowOff>
    </xdr:from>
    <xdr:to>
      <xdr:col>5</xdr:col>
      <xdr:colOff>285750</xdr:colOff>
      <xdr:row>71</xdr:row>
      <xdr:rowOff>9525</xdr:rowOff>
    </xdr:to>
    <xdr:sp macro="" textlink="">
      <xdr:nvSpPr>
        <xdr:cNvPr id="9219" name="Line 3">
          <a:extLst>
            <a:ext uri="{FF2B5EF4-FFF2-40B4-BE49-F238E27FC236}">
              <a16:creationId xmlns:a16="http://schemas.microsoft.com/office/drawing/2014/main" id="{00000000-0008-0000-0700-000003240000}"/>
            </a:ext>
          </a:extLst>
        </xdr:cNvPr>
        <xdr:cNvSpPr>
          <a:spLocks noChangeShapeType="1"/>
        </xdr:cNvSpPr>
      </xdr:nvSpPr>
      <xdr:spPr bwMode="auto">
        <a:xfrm flipH="1">
          <a:off x="4095750" y="13487400"/>
          <a:ext cx="1457325" cy="733425"/>
        </a:xfrm>
        <a:prstGeom prst="line">
          <a:avLst/>
        </a:prstGeom>
        <a:noFill/>
        <a:ln w="9525">
          <a:solidFill>
            <a:schemeClr val="tx1"/>
          </a:solidFill>
          <a:round/>
          <a:headEnd/>
          <a:tailEnd type="triangle" w="sm" len="med"/>
        </a:ln>
      </xdr:spPr>
    </xdr:sp>
    <xdr:clientData/>
  </xdr:twoCellAnchor>
  <xdr:twoCellAnchor>
    <xdr:from>
      <xdr:col>0</xdr:col>
      <xdr:colOff>19050</xdr:colOff>
      <xdr:row>71</xdr:row>
      <xdr:rowOff>114300</xdr:rowOff>
    </xdr:from>
    <xdr:to>
      <xdr:col>0</xdr:col>
      <xdr:colOff>1209675</xdr:colOff>
      <xdr:row>72</xdr:row>
      <xdr:rowOff>104775</xdr:rowOff>
    </xdr:to>
    <xdr:sp macro="" textlink="">
      <xdr:nvSpPr>
        <xdr:cNvPr id="9220" name="Texte 4">
          <a:extLst>
            <a:ext uri="{FF2B5EF4-FFF2-40B4-BE49-F238E27FC236}">
              <a16:creationId xmlns:a16="http://schemas.microsoft.com/office/drawing/2014/main" id="{00000000-0008-0000-0700-000004240000}"/>
            </a:ext>
          </a:extLst>
        </xdr:cNvPr>
        <xdr:cNvSpPr txBox="1">
          <a:spLocks noChangeArrowheads="1"/>
        </xdr:cNvSpPr>
      </xdr:nvSpPr>
      <xdr:spPr bwMode="auto">
        <a:xfrm>
          <a:off x="19050" y="14325600"/>
          <a:ext cx="1190625" cy="190500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ENTREE1 /LIGNE</a:t>
          </a:r>
        </a:p>
      </xdr:txBody>
    </xdr:sp>
    <xdr:clientData/>
  </xdr:twoCellAnchor>
  <xdr:twoCellAnchor>
    <xdr:from>
      <xdr:col>2</xdr:col>
      <xdr:colOff>704850</xdr:colOff>
      <xdr:row>67</xdr:row>
      <xdr:rowOff>66675</xdr:rowOff>
    </xdr:from>
    <xdr:to>
      <xdr:col>3</xdr:col>
      <xdr:colOff>695325</xdr:colOff>
      <xdr:row>68</xdr:row>
      <xdr:rowOff>95250</xdr:rowOff>
    </xdr:to>
    <xdr:sp macro="" textlink="">
      <xdr:nvSpPr>
        <xdr:cNvPr id="9221" name="Texte 5">
          <a:extLst>
            <a:ext uri="{FF2B5EF4-FFF2-40B4-BE49-F238E27FC236}">
              <a16:creationId xmlns:a16="http://schemas.microsoft.com/office/drawing/2014/main" id="{00000000-0008-0000-0700-000005240000}"/>
            </a:ext>
          </a:extLst>
        </xdr:cNvPr>
        <xdr:cNvSpPr txBox="1">
          <a:spLocks noChangeArrowheads="1"/>
        </xdr:cNvSpPr>
      </xdr:nvSpPr>
      <xdr:spPr bwMode="auto">
        <a:xfrm>
          <a:off x="3048000" y="13477875"/>
          <a:ext cx="1285875" cy="228600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ENTREE2/COLONNE</a:t>
          </a:r>
        </a:p>
      </xdr:txBody>
    </xdr:sp>
    <xdr:clientData/>
  </xdr:twoCellAnchor>
  <xdr:twoCellAnchor>
    <xdr:from>
      <xdr:col>5</xdr:col>
      <xdr:colOff>47625</xdr:colOff>
      <xdr:row>66</xdr:row>
      <xdr:rowOff>180975</xdr:rowOff>
    </xdr:from>
    <xdr:to>
      <xdr:col>6</xdr:col>
      <xdr:colOff>714375</xdr:colOff>
      <xdr:row>67</xdr:row>
      <xdr:rowOff>190500</xdr:rowOff>
    </xdr:to>
    <xdr:sp macro="" textlink="">
      <xdr:nvSpPr>
        <xdr:cNvPr id="9222" name="Texte 6">
          <a:extLst>
            <a:ext uri="{FF2B5EF4-FFF2-40B4-BE49-F238E27FC236}">
              <a16:creationId xmlns:a16="http://schemas.microsoft.com/office/drawing/2014/main" id="{00000000-0008-0000-0700-000006240000}"/>
            </a:ext>
          </a:extLst>
        </xdr:cNvPr>
        <xdr:cNvSpPr txBox="1">
          <a:spLocks noChangeArrowheads="1"/>
        </xdr:cNvSpPr>
      </xdr:nvSpPr>
      <xdr:spPr bwMode="auto">
        <a:xfrm>
          <a:off x="5314950" y="13392150"/>
          <a:ext cx="1352550" cy="209550"/>
        </a:xfrm>
        <a:prstGeom prst="rect">
          <a:avLst/>
        </a:prstGeom>
        <a:solidFill>
          <a:schemeClr val="bg1">
            <a:lumMod val="95000"/>
          </a:schemeClr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r>
            <a:rPr lang="fr-FR" sz="900" b="0" i="0" u="none" strike="noStrike" baseline="0">
              <a:solidFill>
                <a:schemeClr val="tx1"/>
              </a:solidFill>
              <a:latin typeface="Arial"/>
              <a:ea typeface="+mn-ea"/>
              <a:cs typeface="Arial"/>
            </a:rPr>
            <a:t>TABLE D'HYPOTHESE</a:t>
          </a:r>
        </a:p>
      </xdr:txBody>
    </xdr:sp>
    <xdr:clientData/>
  </xdr:twoCellAnchor>
  <xdr:twoCellAnchor>
    <xdr:from>
      <xdr:col>0</xdr:col>
      <xdr:colOff>866775</xdr:colOff>
      <xdr:row>75</xdr:row>
      <xdr:rowOff>104775</xdr:rowOff>
    </xdr:from>
    <xdr:to>
      <xdr:col>6</xdr:col>
      <xdr:colOff>628650</xdr:colOff>
      <xdr:row>94</xdr:row>
      <xdr:rowOff>38100</xdr:rowOff>
    </xdr:to>
    <xdr:graphicFrame macro="">
      <xdr:nvGraphicFramePr>
        <xdr:cNvPr id="9223" name="Chart 7">
          <a:extLst>
            <a:ext uri="{FF2B5EF4-FFF2-40B4-BE49-F238E27FC236}">
              <a16:creationId xmlns:a16="http://schemas.microsoft.com/office/drawing/2014/main" id="{00000000-0008-0000-0700-0000072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Direction Ion">
  <a:themeElements>
    <a:clrScheme name="Blue Warm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Direction Ion">
      <a:majorFont>
        <a:latin typeface="Century Gothic" panose="020B050202020202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Direction Ion">
      <a:fillStyleLst>
        <a:solidFill>
          <a:schemeClr val="phClr"/>
        </a:solidFill>
        <a:gradFill rotWithShape="1">
          <a:gsLst>
            <a:gs pos="0">
              <a:schemeClr val="phClr">
                <a:tint val="64000"/>
                <a:lumMod val="118000"/>
              </a:schemeClr>
            </a:gs>
            <a:gs pos="100000">
              <a:schemeClr val="phClr">
                <a:tint val="92000"/>
                <a:alpha val="100000"/>
                <a:lumMod val="11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lumMod val="114000"/>
              </a:schemeClr>
            </a:gs>
            <a:gs pos="100000">
              <a:schemeClr val="phClr">
                <a:shade val="90000"/>
                <a:lumMod val="84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hueMod val="124000"/>
                <a:satMod val="148000"/>
                <a:lumMod val="124000"/>
              </a:schemeClr>
            </a:gs>
            <a:gs pos="100000">
              <a:schemeClr val="phClr">
                <a:shade val="76000"/>
                <a:hueMod val="89000"/>
                <a:satMod val="164000"/>
                <a:lumMod val="56000"/>
              </a:schemeClr>
            </a:gs>
          </a:gsLst>
          <a:path path="circle">
            <a:fillToRect l="45000" t="65000" r="125000" b="10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shade val="69000"/>
                <a:hueMod val="91000"/>
                <a:satMod val="164000"/>
                <a:lumMod val="74000"/>
              </a:schemeClr>
              <a:schemeClr val="phClr">
                <a:hueMod val="124000"/>
                <a:satMod val="140000"/>
                <a:lumMod val="142000"/>
              </a:schemeClr>
            </a:duotone>
          </a:blip>
          <a:stretch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on Boardroom" id="{FC33163D-4339-46B1-8EED-24C834239D99}" vid="{B8502691-933B-45FE-8764-BA278511EF27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</sheetPr>
  <dimension ref="A1:E10"/>
  <sheetViews>
    <sheetView showGridLines="0" tabSelected="1" zoomScaleNormal="100" workbookViewId="0">
      <selection activeCell="A4" sqref="A4"/>
    </sheetView>
  </sheetViews>
  <sheetFormatPr baseColWidth="10" defaultColWidth="11" defaultRowHeight="15.75"/>
  <cols>
    <col min="1" max="1" width="18.44140625" style="1" bestFit="1" customWidth="1"/>
    <col min="2" max="2" width="7.44140625" style="1" bestFit="1" customWidth="1"/>
    <col min="3" max="16384" width="11" style="1"/>
  </cols>
  <sheetData>
    <row r="1" spans="1:5">
      <c r="A1" s="10" t="s">
        <v>0</v>
      </c>
      <c r="B1" s="11">
        <v>0.03</v>
      </c>
      <c r="C1" s="14"/>
      <c r="D1" s="14"/>
      <c r="E1" s="38" t="s">
        <v>1</v>
      </c>
    </row>
    <row r="2" spans="1:5">
      <c r="A2" s="15"/>
      <c r="B2" s="16"/>
      <c r="C2" s="14"/>
      <c r="D2" s="14"/>
      <c r="E2" s="14"/>
    </row>
    <row r="3" spans="1:5">
      <c r="A3" s="15" t="s">
        <v>2</v>
      </c>
      <c r="B3" s="16">
        <v>3636</v>
      </c>
      <c r="C3" s="14"/>
      <c r="D3" s="14"/>
      <c r="E3" s="14"/>
    </row>
    <row r="4" spans="1:5">
      <c r="A4" s="15" t="s">
        <v>92</v>
      </c>
      <c r="B4" s="16">
        <v>3200</v>
      </c>
      <c r="C4" s="14"/>
      <c r="D4" s="14"/>
      <c r="E4" s="14"/>
    </row>
    <row r="5" spans="1:5">
      <c r="A5" s="15" t="s">
        <v>3</v>
      </c>
      <c r="B5" s="16">
        <f>$B$1*$B$3</f>
        <v>109.08</v>
      </c>
      <c r="C5" s="14"/>
      <c r="D5" s="14"/>
      <c r="E5" s="14"/>
    </row>
    <row r="6" spans="1:5">
      <c r="A6" s="15"/>
      <c r="B6" s="16"/>
      <c r="C6" s="14"/>
      <c r="D6" s="14"/>
      <c r="E6" s="14"/>
    </row>
    <row r="7" spans="1:5">
      <c r="A7" s="10" t="s">
        <v>4</v>
      </c>
      <c r="B7" s="18">
        <f>B3-B4-B5</f>
        <v>326.92</v>
      </c>
      <c r="C7" s="14"/>
      <c r="D7" s="14"/>
      <c r="E7" s="14"/>
    </row>
    <row r="9" spans="1:5">
      <c r="A9" s="4" t="s">
        <v>91</v>
      </c>
    </row>
    <row r="10" spans="1:5">
      <c r="A10" s="4" t="s">
        <v>93</v>
      </c>
    </row>
  </sheetData>
  <phoneticPr fontId="0" type="noConversion"/>
  <printOptions gridLinesSet="0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>
    <oddHeader>&amp;A</oddHeader>
    <oddFooter>Page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79998168889431442"/>
  </sheetPr>
  <dimension ref="A1:G24"/>
  <sheetViews>
    <sheetView showGridLines="0" zoomScaleNormal="100" workbookViewId="0">
      <selection activeCell="C7" sqref="C7"/>
    </sheetView>
  </sheetViews>
  <sheetFormatPr baseColWidth="10" defaultColWidth="11" defaultRowHeight="15.75"/>
  <cols>
    <col min="1" max="1" width="19" style="1" customWidth="1"/>
    <col min="2" max="2" width="9" style="1" bestFit="1" customWidth="1"/>
    <col min="3" max="3" width="15.44140625" style="1" bestFit="1" customWidth="1"/>
    <col min="4" max="4" width="8.88671875" style="1" bestFit="1" customWidth="1"/>
    <col min="5" max="5" width="9.33203125" style="1" bestFit="1" customWidth="1"/>
    <col min="6" max="6" width="2.33203125" style="1" customWidth="1"/>
    <col min="7" max="16384" width="11" style="1"/>
  </cols>
  <sheetData>
    <row r="1" spans="1:7" ht="16.5" thickBot="1">
      <c r="A1" s="25" t="s">
        <v>5</v>
      </c>
      <c r="B1" s="25" t="s">
        <v>6</v>
      </c>
      <c r="C1" s="25" t="s">
        <v>7</v>
      </c>
      <c r="D1" s="25" t="s">
        <v>94</v>
      </c>
      <c r="E1" s="25" t="s">
        <v>8</v>
      </c>
      <c r="F1" s="14"/>
      <c r="G1" s="38" t="s">
        <v>9</v>
      </c>
    </row>
    <row r="2" spans="1:7">
      <c r="A2" s="27" t="s">
        <v>10</v>
      </c>
      <c r="B2" s="16" t="s">
        <v>11</v>
      </c>
      <c r="C2" s="16" t="s">
        <v>12</v>
      </c>
      <c r="D2" s="36">
        <v>4</v>
      </c>
      <c r="E2" s="16">
        <v>110</v>
      </c>
      <c r="F2" s="14"/>
      <c r="G2" s="14"/>
    </row>
    <row r="3" spans="1:7">
      <c r="A3" s="15" t="s">
        <v>13</v>
      </c>
      <c r="B3" s="16" t="s">
        <v>11</v>
      </c>
      <c r="C3" s="16" t="s">
        <v>14</v>
      </c>
      <c r="D3" s="36">
        <v>1</v>
      </c>
      <c r="E3" s="16">
        <v>141</v>
      </c>
      <c r="F3" s="14"/>
      <c r="G3" s="14"/>
    </row>
    <row r="4" spans="1:7">
      <c r="A4" s="15" t="s">
        <v>15</v>
      </c>
      <c r="B4" s="16" t="s">
        <v>16</v>
      </c>
      <c r="C4" s="16" t="s">
        <v>17</v>
      </c>
      <c r="D4" s="36">
        <v>2</v>
      </c>
      <c r="E4" s="16">
        <v>180</v>
      </c>
      <c r="F4" s="14"/>
      <c r="G4" s="14"/>
    </row>
    <row r="5" spans="1:7">
      <c r="A5" s="15" t="s">
        <v>18</v>
      </c>
      <c r="B5" s="16" t="s">
        <v>16</v>
      </c>
      <c r="C5" s="16" t="s">
        <v>19</v>
      </c>
      <c r="D5" s="36">
        <v>11</v>
      </c>
      <c r="E5" s="16">
        <v>200</v>
      </c>
      <c r="F5" s="14"/>
      <c r="G5" s="14"/>
    </row>
    <row r="6" spans="1:7">
      <c r="A6" s="15" t="s">
        <v>20</v>
      </c>
      <c r="B6" s="16" t="s">
        <v>21</v>
      </c>
      <c r="C6" s="16" t="s">
        <v>22</v>
      </c>
      <c r="D6" s="36">
        <v>10</v>
      </c>
      <c r="E6" s="16">
        <v>500</v>
      </c>
      <c r="F6" s="14"/>
      <c r="G6" s="14"/>
    </row>
    <row r="7" spans="1:7">
      <c r="A7" s="15" t="s">
        <v>23</v>
      </c>
      <c r="B7" s="16" t="s">
        <v>21</v>
      </c>
      <c r="C7" s="16" t="s">
        <v>24</v>
      </c>
      <c r="D7" s="36">
        <v>9</v>
      </c>
      <c r="E7" s="16">
        <v>272</v>
      </c>
      <c r="F7" s="14"/>
      <c r="G7" s="14"/>
    </row>
    <row r="8" spans="1:7">
      <c r="A8" s="15" t="s">
        <v>25</v>
      </c>
      <c r="B8" s="16" t="s">
        <v>26</v>
      </c>
      <c r="C8" s="16" t="s">
        <v>27</v>
      </c>
      <c r="D8" s="36">
        <v>8</v>
      </c>
      <c r="E8" s="16">
        <v>180</v>
      </c>
      <c r="F8" s="14"/>
      <c r="G8" s="14"/>
    </row>
    <row r="9" spans="1:7">
      <c r="A9" s="15" t="s">
        <v>28</v>
      </c>
      <c r="B9" s="16" t="s">
        <v>26</v>
      </c>
      <c r="C9" s="16" t="s">
        <v>29</v>
      </c>
      <c r="D9" s="36">
        <v>16</v>
      </c>
      <c r="E9" s="16">
        <v>128</v>
      </c>
      <c r="F9" s="14"/>
      <c r="G9" s="14"/>
    </row>
    <row r="10" spans="1:7">
      <c r="A10" s="15" t="s">
        <v>30</v>
      </c>
      <c r="B10" s="16" t="s">
        <v>11</v>
      </c>
      <c r="C10" s="16" t="s">
        <v>12</v>
      </c>
      <c r="D10" s="36">
        <v>5</v>
      </c>
      <c r="E10" s="16">
        <v>440</v>
      </c>
      <c r="F10" s="14"/>
      <c r="G10" s="14"/>
    </row>
    <row r="11" spans="1:7">
      <c r="A11" s="15" t="s">
        <v>31</v>
      </c>
      <c r="B11" s="16" t="s">
        <v>11</v>
      </c>
      <c r="C11" s="16" t="s">
        <v>14</v>
      </c>
      <c r="D11" s="36">
        <v>2</v>
      </c>
      <c r="E11" s="16">
        <v>282</v>
      </c>
      <c r="F11" s="14"/>
      <c r="G11" s="14"/>
    </row>
    <row r="12" spans="1:7">
      <c r="A12" s="15" t="s">
        <v>32</v>
      </c>
      <c r="B12" s="16" t="s">
        <v>16</v>
      </c>
      <c r="C12" s="16" t="s">
        <v>17</v>
      </c>
      <c r="D12" s="36">
        <v>3</v>
      </c>
      <c r="E12" s="16">
        <v>173</v>
      </c>
      <c r="F12" s="14"/>
      <c r="G12" s="14"/>
    </row>
    <row r="13" spans="1:7">
      <c r="A13" s="15" t="s">
        <v>10</v>
      </c>
      <c r="B13" s="16" t="s">
        <v>16</v>
      </c>
      <c r="C13" s="16" t="s">
        <v>19</v>
      </c>
      <c r="D13" s="36">
        <v>12</v>
      </c>
      <c r="E13" s="16">
        <v>100</v>
      </c>
      <c r="F13" s="14"/>
      <c r="G13" s="14"/>
    </row>
    <row r="14" spans="1:7">
      <c r="A14" s="15" t="s">
        <v>33</v>
      </c>
      <c r="B14" s="16" t="s">
        <v>21</v>
      </c>
      <c r="C14" s="16" t="s">
        <v>22</v>
      </c>
      <c r="D14" s="36">
        <v>9</v>
      </c>
      <c r="E14" s="16">
        <v>300</v>
      </c>
      <c r="F14" s="14"/>
      <c r="G14" s="14"/>
    </row>
    <row r="15" spans="1:7">
      <c r="A15" s="15" t="s">
        <v>34</v>
      </c>
      <c r="B15" s="16" t="s">
        <v>21</v>
      </c>
      <c r="C15" s="16" t="s">
        <v>24</v>
      </c>
      <c r="D15" s="36">
        <v>8</v>
      </c>
      <c r="E15" s="16">
        <v>300</v>
      </c>
      <c r="F15" s="14"/>
      <c r="G15" s="14"/>
    </row>
    <row r="16" spans="1:7">
      <c r="A16" s="15" t="s">
        <v>35</v>
      </c>
      <c r="B16" s="16" t="s">
        <v>26</v>
      </c>
      <c r="C16" s="16" t="s">
        <v>27</v>
      </c>
      <c r="D16" s="36">
        <v>7</v>
      </c>
      <c r="E16" s="16">
        <v>220</v>
      </c>
      <c r="F16" s="14"/>
      <c r="G16" s="14"/>
    </row>
    <row r="17" spans="1:7">
      <c r="A17" s="15" t="s">
        <v>36</v>
      </c>
      <c r="B17" s="16" t="s">
        <v>26</v>
      </c>
      <c r="C17" s="16" t="s">
        <v>29</v>
      </c>
      <c r="D17" s="36">
        <v>15</v>
      </c>
      <c r="E17" s="16">
        <v>110</v>
      </c>
      <c r="F17" s="14"/>
      <c r="G17" s="14"/>
    </row>
    <row r="18" spans="1:7">
      <c r="A18" s="14"/>
      <c r="B18" s="14"/>
      <c r="C18" s="14"/>
      <c r="D18" s="14"/>
      <c r="E18" s="14"/>
      <c r="F18" s="14"/>
      <c r="G18" s="14"/>
    </row>
    <row r="19" spans="1:7">
      <c r="A19" s="10" t="s">
        <v>37</v>
      </c>
      <c r="B19" s="35"/>
      <c r="C19" s="14"/>
      <c r="D19" s="14"/>
      <c r="E19" s="14"/>
      <c r="F19" s="14"/>
      <c r="G19" s="14"/>
    </row>
    <row r="20" spans="1:7">
      <c r="A20" s="14"/>
      <c r="B20" s="14"/>
      <c r="C20" s="14"/>
      <c r="D20" s="14"/>
      <c r="E20" s="14"/>
      <c r="F20" s="14"/>
      <c r="G20" s="14"/>
    </row>
    <row r="22" spans="1:7">
      <c r="A22" s="4" t="s">
        <v>95</v>
      </c>
    </row>
    <row r="23" spans="1:7">
      <c r="A23" s="4" t="s">
        <v>96</v>
      </c>
    </row>
    <row r="24" spans="1:7">
      <c r="A24" s="4" t="s">
        <v>97</v>
      </c>
    </row>
  </sheetData>
  <phoneticPr fontId="0" type="noConversion"/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79998168889431442"/>
  </sheetPr>
  <dimension ref="A1:J322"/>
  <sheetViews>
    <sheetView showGridLines="0" zoomScaleNormal="100" workbookViewId="0">
      <selection activeCell="H18" sqref="H18"/>
    </sheetView>
  </sheetViews>
  <sheetFormatPr baseColWidth="10" defaultColWidth="11" defaultRowHeight="15.75"/>
  <cols>
    <col min="1" max="1" width="17" style="1" customWidth="1"/>
    <col min="2" max="2" width="9.44140625" style="1" bestFit="1" customWidth="1"/>
    <col min="3" max="3" width="9.44140625" style="1" customWidth="1"/>
    <col min="4" max="4" width="9.88671875" style="1" bestFit="1" customWidth="1"/>
    <col min="5" max="6" width="9.77734375" style="1" bestFit="1" customWidth="1"/>
    <col min="7" max="7" width="13.21875" style="1" bestFit="1" customWidth="1"/>
    <col min="8" max="8" width="10" style="1" bestFit="1" customWidth="1"/>
    <col min="9" max="9" width="12.77734375" style="1" bestFit="1" customWidth="1"/>
    <col min="10" max="16384" width="11" style="1"/>
  </cols>
  <sheetData>
    <row r="1" spans="1:10">
      <c r="A1" s="39" t="s">
        <v>38</v>
      </c>
      <c r="B1" s="14"/>
      <c r="C1" s="14"/>
      <c r="D1" s="14"/>
      <c r="E1" s="14"/>
      <c r="F1" s="14"/>
      <c r="G1" s="38" t="s">
        <v>39</v>
      </c>
      <c r="H1" s="14"/>
      <c r="I1" s="14"/>
    </row>
    <row r="2" spans="1:10">
      <c r="A2" s="14"/>
      <c r="B2" s="14"/>
      <c r="C2" s="40" t="s">
        <v>40</v>
      </c>
      <c r="D2" s="14"/>
      <c r="E2" s="14"/>
      <c r="F2" s="14"/>
      <c r="G2" s="14"/>
      <c r="H2" s="14"/>
      <c r="I2" s="14"/>
    </row>
    <row r="3" spans="1:10" ht="16.5">
      <c r="A3" s="27"/>
      <c r="B3" s="16"/>
      <c r="C3" s="41" t="s">
        <v>41</v>
      </c>
      <c r="D3" s="14"/>
      <c r="E3" s="14"/>
      <c r="F3" s="14"/>
      <c r="G3" s="14"/>
      <c r="H3" s="14"/>
      <c r="I3" s="14"/>
      <c r="J3" s="47" t="s">
        <v>98</v>
      </c>
    </row>
    <row r="4" spans="1:10">
      <c r="A4" s="10" t="s">
        <v>42</v>
      </c>
      <c r="B4" s="10">
        <v>250000</v>
      </c>
      <c r="C4" s="14"/>
      <c r="D4" s="14"/>
      <c r="E4" s="14"/>
      <c r="F4" s="14"/>
      <c r="G4" s="14"/>
      <c r="H4" s="14"/>
      <c r="I4" s="14"/>
      <c r="J4" s="4" t="s">
        <v>99</v>
      </c>
    </row>
    <row r="5" spans="1:10">
      <c r="A5" s="15"/>
      <c r="B5" s="16"/>
      <c r="C5" s="14"/>
      <c r="D5" s="14"/>
      <c r="E5" s="14"/>
      <c r="F5" s="14"/>
      <c r="G5" s="14"/>
      <c r="H5" s="14"/>
      <c r="I5" s="14"/>
    </row>
    <row r="6" spans="1:10" ht="16.5" thickBot="1">
      <c r="A6" s="15" t="s">
        <v>43</v>
      </c>
      <c r="B6" s="16">
        <f>PMT(+(B11*$B$12/$B$13),+$B$13*$B$14,-+B4)</f>
        <v>5189.5888065885019</v>
      </c>
      <c r="C6" s="25" t="s">
        <v>44</v>
      </c>
      <c r="D6" s="25" t="s">
        <v>45</v>
      </c>
      <c r="E6" s="25" t="s">
        <v>46</v>
      </c>
      <c r="F6" s="25" t="s">
        <v>47</v>
      </c>
      <c r="G6" s="25" t="s">
        <v>48</v>
      </c>
      <c r="H6" s="25" t="s">
        <v>49</v>
      </c>
      <c r="I6" s="25" t="s">
        <v>50</v>
      </c>
    </row>
    <row r="7" spans="1:10">
      <c r="A7" s="15" t="s">
        <v>43</v>
      </c>
      <c r="B7" s="16">
        <f>ENTRÉE1*B8/((1-(1+B8)^(-B9)))</f>
        <v>5189.5888065884556</v>
      </c>
      <c r="C7" s="27">
        <v>1</v>
      </c>
      <c r="D7" s="16">
        <f>$B$4*$B$8</f>
        <v>1875</v>
      </c>
      <c r="E7" s="16">
        <f t="shared" ref="E7:E38" si="0">MENS-D7</f>
        <v>3314.5888065884556</v>
      </c>
      <c r="F7" s="16">
        <f t="shared" ref="F7:F38" si="1">SUM(D7:E7)</f>
        <v>5189.5888065884556</v>
      </c>
      <c r="G7" s="16">
        <f>E7</f>
        <v>3314.5888065884556</v>
      </c>
      <c r="H7" s="16">
        <f>D7</f>
        <v>1875</v>
      </c>
      <c r="I7" s="16">
        <f t="shared" ref="I7:I38" si="2">$B$4-G7</f>
        <v>246685.41119341154</v>
      </c>
    </row>
    <row r="8" spans="1:10">
      <c r="A8" s="15" t="s">
        <v>51</v>
      </c>
      <c r="B8" s="42">
        <f>ENTRÉE2*B12/B13</f>
        <v>7.4999999999999997E-3</v>
      </c>
      <c r="C8" s="15">
        <f t="shared" ref="C8:C39" si="3">C7+1</f>
        <v>2</v>
      </c>
      <c r="D8" s="16">
        <f t="shared" ref="D8:D39" si="4">(+$B$4-G7)*$B$8</f>
        <v>1850.1405839505865</v>
      </c>
      <c r="E8" s="16">
        <f t="shared" si="0"/>
        <v>3339.4482226378691</v>
      </c>
      <c r="F8" s="16">
        <f t="shared" si="1"/>
        <v>5189.5888065884556</v>
      </c>
      <c r="G8" s="16">
        <f t="shared" ref="G8:G39" si="5">G7+E8</f>
        <v>6654.0370292263251</v>
      </c>
      <c r="H8" s="16">
        <f t="shared" ref="H8:H39" si="6">H7+D8</f>
        <v>3725.1405839505865</v>
      </c>
      <c r="I8" s="16">
        <f t="shared" si="2"/>
        <v>243345.96297077369</v>
      </c>
    </row>
    <row r="9" spans="1:10">
      <c r="A9" s="15" t="s">
        <v>52</v>
      </c>
      <c r="B9" s="36">
        <f>B13*B14</f>
        <v>60</v>
      </c>
      <c r="C9" s="15">
        <f t="shared" si="3"/>
        <v>3</v>
      </c>
      <c r="D9" s="16">
        <f t="shared" si="4"/>
        <v>1825.0947222808027</v>
      </c>
      <c r="E9" s="16">
        <f t="shared" si="0"/>
        <v>3364.4940843076529</v>
      </c>
      <c r="F9" s="16">
        <f t="shared" si="1"/>
        <v>5189.5888065884556</v>
      </c>
      <c r="G9" s="16">
        <f t="shared" si="5"/>
        <v>10018.531113533978</v>
      </c>
      <c r="H9" s="16">
        <f t="shared" si="6"/>
        <v>5550.2353062313887</v>
      </c>
      <c r="I9" s="16">
        <f t="shared" si="2"/>
        <v>239981.46888646603</v>
      </c>
    </row>
    <row r="10" spans="1:10">
      <c r="A10" s="15"/>
      <c r="B10" s="16"/>
      <c r="C10" s="15">
        <f t="shared" si="3"/>
        <v>4</v>
      </c>
      <c r="D10" s="16">
        <f t="shared" si="4"/>
        <v>1799.8610166484953</v>
      </c>
      <c r="E10" s="16">
        <f t="shared" si="0"/>
        <v>3389.7277899399605</v>
      </c>
      <c r="F10" s="16">
        <f t="shared" si="1"/>
        <v>5189.5888065884556</v>
      </c>
      <c r="G10" s="16">
        <f t="shared" si="5"/>
        <v>13408.258903473939</v>
      </c>
      <c r="H10" s="16">
        <f t="shared" si="6"/>
        <v>7350.0963228798837</v>
      </c>
      <c r="I10" s="16">
        <f t="shared" si="2"/>
        <v>236591.74109652606</v>
      </c>
    </row>
    <row r="11" spans="1:10">
      <c r="A11" s="10" t="s">
        <v>53</v>
      </c>
      <c r="B11" s="43">
        <v>0.09</v>
      </c>
      <c r="C11" s="15">
        <f t="shared" si="3"/>
        <v>5</v>
      </c>
      <c r="D11" s="16">
        <f t="shared" si="4"/>
        <v>1774.4380582239455</v>
      </c>
      <c r="E11" s="16">
        <f t="shared" si="0"/>
        <v>3415.15074836451</v>
      </c>
      <c r="F11" s="16">
        <f t="shared" si="1"/>
        <v>5189.5888065884556</v>
      </c>
      <c r="G11" s="16">
        <f t="shared" si="5"/>
        <v>16823.40965183845</v>
      </c>
      <c r="H11" s="16">
        <f t="shared" si="6"/>
        <v>9124.5343811038292</v>
      </c>
      <c r="I11" s="16">
        <f t="shared" si="2"/>
        <v>233176.59034816155</v>
      </c>
    </row>
    <row r="12" spans="1:10">
      <c r="A12" s="15" t="s">
        <v>54</v>
      </c>
      <c r="B12" s="37">
        <v>1</v>
      </c>
      <c r="C12" s="15">
        <f t="shared" si="3"/>
        <v>6</v>
      </c>
      <c r="D12" s="16">
        <f t="shared" si="4"/>
        <v>1748.8244276112116</v>
      </c>
      <c r="E12" s="16">
        <f t="shared" si="0"/>
        <v>3440.7643789772437</v>
      </c>
      <c r="F12" s="16">
        <f t="shared" si="1"/>
        <v>5189.5888065884556</v>
      </c>
      <c r="G12" s="16">
        <f t="shared" si="5"/>
        <v>20264.174030815695</v>
      </c>
      <c r="H12" s="16">
        <f t="shared" si="6"/>
        <v>10873.35880871504</v>
      </c>
      <c r="I12" s="16">
        <f t="shared" si="2"/>
        <v>229735.82596918431</v>
      </c>
    </row>
    <row r="13" spans="1:10">
      <c r="A13" s="15" t="s">
        <v>55</v>
      </c>
      <c r="B13" s="36">
        <v>12</v>
      </c>
      <c r="C13" s="15">
        <f t="shared" si="3"/>
        <v>7</v>
      </c>
      <c r="D13" s="16">
        <f t="shared" si="4"/>
        <v>1723.0186947688824</v>
      </c>
      <c r="E13" s="16">
        <f t="shared" si="0"/>
        <v>3466.570111819573</v>
      </c>
      <c r="F13" s="16">
        <f t="shared" si="1"/>
        <v>5189.5888065884556</v>
      </c>
      <c r="G13" s="16">
        <f t="shared" si="5"/>
        <v>23730.744142635267</v>
      </c>
      <c r="H13" s="16">
        <f t="shared" si="6"/>
        <v>12596.377503483922</v>
      </c>
      <c r="I13" s="16">
        <f t="shared" si="2"/>
        <v>226269.25585736474</v>
      </c>
    </row>
    <row r="14" spans="1:10">
      <c r="A14" s="10" t="s">
        <v>56</v>
      </c>
      <c r="B14" s="44">
        <v>5</v>
      </c>
      <c r="C14" s="15">
        <f t="shared" si="3"/>
        <v>8</v>
      </c>
      <c r="D14" s="16">
        <f t="shared" si="4"/>
        <v>1697.0194189302356</v>
      </c>
      <c r="E14" s="16">
        <f t="shared" si="0"/>
        <v>3492.56938765822</v>
      </c>
      <c r="F14" s="16">
        <f t="shared" si="1"/>
        <v>5189.5888065884556</v>
      </c>
      <c r="G14" s="16">
        <f t="shared" si="5"/>
        <v>27223.313530293486</v>
      </c>
      <c r="H14" s="16">
        <f t="shared" si="6"/>
        <v>14293.396922414158</v>
      </c>
      <c r="I14" s="16">
        <f t="shared" si="2"/>
        <v>222776.6864697065</v>
      </c>
    </row>
    <row r="15" spans="1:10">
      <c r="A15" s="14"/>
      <c r="B15" s="14"/>
      <c r="C15" s="15">
        <f t="shared" si="3"/>
        <v>9</v>
      </c>
      <c r="D15" s="16">
        <f t="shared" si="4"/>
        <v>1670.8251485227986</v>
      </c>
      <c r="E15" s="16">
        <f t="shared" si="0"/>
        <v>3518.7636580656572</v>
      </c>
      <c r="F15" s="16">
        <f t="shared" si="1"/>
        <v>5189.5888065884556</v>
      </c>
      <c r="G15" s="16">
        <f t="shared" si="5"/>
        <v>30742.077188359144</v>
      </c>
      <c r="H15" s="16">
        <f t="shared" si="6"/>
        <v>15964.222070936958</v>
      </c>
      <c r="I15" s="16">
        <f t="shared" si="2"/>
        <v>219257.92281164086</v>
      </c>
    </row>
    <row r="16" spans="1:10">
      <c r="A16" s="14"/>
      <c r="B16" s="14"/>
      <c r="C16" s="15">
        <f t="shared" si="3"/>
        <v>10</v>
      </c>
      <c r="D16" s="16">
        <f t="shared" si="4"/>
        <v>1644.4344210873064</v>
      </c>
      <c r="E16" s="16">
        <f t="shared" si="0"/>
        <v>3545.1543855011491</v>
      </c>
      <c r="F16" s="16">
        <f t="shared" si="1"/>
        <v>5189.5888065884556</v>
      </c>
      <c r="G16" s="16">
        <f t="shared" si="5"/>
        <v>34287.231573860292</v>
      </c>
      <c r="H16" s="16">
        <f t="shared" si="6"/>
        <v>17608.656492024264</v>
      </c>
      <c r="I16" s="16">
        <f t="shared" si="2"/>
        <v>215712.76842613972</v>
      </c>
    </row>
    <row r="17" spans="1:9">
      <c r="A17" s="14"/>
      <c r="B17" s="14"/>
      <c r="C17" s="15">
        <f t="shared" si="3"/>
        <v>11</v>
      </c>
      <c r="D17" s="16">
        <f t="shared" si="4"/>
        <v>1617.8457631960478</v>
      </c>
      <c r="E17" s="16">
        <f t="shared" si="0"/>
        <v>3571.7430433924078</v>
      </c>
      <c r="F17" s="16">
        <f t="shared" si="1"/>
        <v>5189.5888065884556</v>
      </c>
      <c r="G17" s="16">
        <f t="shared" si="5"/>
        <v>37858.974617252701</v>
      </c>
      <c r="H17" s="16">
        <f t="shared" si="6"/>
        <v>19226.502255220312</v>
      </c>
      <c r="I17" s="16">
        <f t="shared" si="2"/>
        <v>212141.02538274729</v>
      </c>
    </row>
    <row r="18" spans="1:9">
      <c r="A18" s="14"/>
      <c r="B18" s="14"/>
      <c r="C18" s="15">
        <f t="shared" si="3"/>
        <v>12</v>
      </c>
      <c r="D18" s="16">
        <f t="shared" si="4"/>
        <v>1591.0576903706046</v>
      </c>
      <c r="E18" s="16">
        <f t="shared" si="0"/>
        <v>3598.5311162178509</v>
      </c>
      <c r="F18" s="16">
        <f t="shared" si="1"/>
        <v>5189.5888065884556</v>
      </c>
      <c r="G18" s="16">
        <f t="shared" si="5"/>
        <v>41457.505733470549</v>
      </c>
      <c r="H18" s="16">
        <f t="shared" si="6"/>
        <v>20817.559945590918</v>
      </c>
      <c r="I18" s="16">
        <f t="shared" si="2"/>
        <v>208542.49426652945</v>
      </c>
    </row>
    <row r="19" spans="1:9">
      <c r="A19" s="14"/>
      <c r="B19" s="14"/>
      <c r="C19" s="15">
        <f t="shared" si="3"/>
        <v>13</v>
      </c>
      <c r="D19" s="16">
        <f t="shared" si="4"/>
        <v>1564.0687069989708</v>
      </c>
      <c r="E19" s="16">
        <f t="shared" si="0"/>
        <v>3625.5200995894847</v>
      </c>
      <c r="F19" s="16">
        <f t="shared" si="1"/>
        <v>5189.5888065884556</v>
      </c>
      <c r="G19" s="16">
        <f t="shared" si="5"/>
        <v>45083.025833060034</v>
      </c>
      <c r="H19" s="16">
        <f t="shared" si="6"/>
        <v>22381.62865258989</v>
      </c>
      <c r="I19" s="16">
        <f t="shared" si="2"/>
        <v>204916.97416693997</v>
      </c>
    </row>
    <row r="20" spans="1:9">
      <c r="A20" s="14"/>
      <c r="B20" s="14"/>
      <c r="C20" s="15">
        <f t="shared" si="3"/>
        <v>14</v>
      </c>
      <c r="D20" s="16">
        <f t="shared" si="4"/>
        <v>1536.8773062520497</v>
      </c>
      <c r="E20" s="16">
        <f t="shared" si="0"/>
        <v>3652.7115003364061</v>
      </c>
      <c r="F20" s="16">
        <f t="shared" si="1"/>
        <v>5189.5888065884556</v>
      </c>
      <c r="G20" s="16">
        <f t="shared" si="5"/>
        <v>48735.737333396442</v>
      </c>
      <c r="H20" s="16">
        <f t="shared" si="6"/>
        <v>23918.505958841939</v>
      </c>
      <c r="I20" s="16">
        <f t="shared" si="2"/>
        <v>201264.26266660355</v>
      </c>
    </row>
    <row r="21" spans="1:9">
      <c r="A21" s="14"/>
      <c r="B21" s="14"/>
      <c r="C21" s="15">
        <f t="shared" si="3"/>
        <v>15</v>
      </c>
      <c r="D21" s="16">
        <f t="shared" si="4"/>
        <v>1509.4819699995267</v>
      </c>
      <c r="E21" s="16">
        <f t="shared" si="0"/>
        <v>3680.1068365889287</v>
      </c>
      <c r="F21" s="16">
        <f t="shared" si="1"/>
        <v>5189.5888065884556</v>
      </c>
      <c r="G21" s="16">
        <f t="shared" si="5"/>
        <v>52415.844169985372</v>
      </c>
      <c r="H21" s="16">
        <f t="shared" si="6"/>
        <v>25427.987928841467</v>
      </c>
      <c r="I21" s="16">
        <f t="shared" si="2"/>
        <v>197584.15583001461</v>
      </c>
    </row>
    <row r="22" spans="1:9">
      <c r="A22" s="14"/>
      <c r="B22" s="14"/>
      <c r="C22" s="15">
        <f t="shared" si="3"/>
        <v>16</v>
      </c>
      <c r="D22" s="16">
        <f t="shared" si="4"/>
        <v>1481.8811687251095</v>
      </c>
      <c r="E22" s="16">
        <f t="shared" si="0"/>
        <v>3707.707637863346</v>
      </c>
      <c r="F22" s="16">
        <f t="shared" si="1"/>
        <v>5189.5888065884556</v>
      </c>
      <c r="G22" s="16">
        <f t="shared" si="5"/>
        <v>56123.551807848715</v>
      </c>
      <c r="H22" s="16">
        <f t="shared" si="6"/>
        <v>26909.869097566578</v>
      </c>
      <c r="I22" s="16">
        <f t="shared" si="2"/>
        <v>193876.44819215129</v>
      </c>
    </row>
    <row r="23" spans="1:9">
      <c r="A23" s="14"/>
      <c r="B23" s="14"/>
      <c r="C23" s="15">
        <f t="shared" si="3"/>
        <v>17</v>
      </c>
      <c r="D23" s="16">
        <f t="shared" si="4"/>
        <v>1454.0733614411347</v>
      </c>
      <c r="E23" s="16">
        <f t="shared" si="0"/>
        <v>3735.5154451473209</v>
      </c>
      <c r="F23" s="16">
        <f t="shared" si="1"/>
        <v>5189.5888065884556</v>
      </c>
      <c r="G23" s="16">
        <f t="shared" si="5"/>
        <v>59859.067252996036</v>
      </c>
      <c r="H23" s="16">
        <f t="shared" si="6"/>
        <v>28363.942459007711</v>
      </c>
      <c r="I23" s="16">
        <f t="shared" si="2"/>
        <v>190140.93274700397</v>
      </c>
    </row>
    <row r="24" spans="1:9">
      <c r="A24" s="14"/>
      <c r="B24" s="14"/>
      <c r="C24" s="15">
        <f t="shared" si="3"/>
        <v>18</v>
      </c>
      <c r="D24" s="16">
        <f t="shared" si="4"/>
        <v>1426.0569956025297</v>
      </c>
      <c r="E24" s="16">
        <f t="shared" si="0"/>
        <v>3763.5318109859259</v>
      </c>
      <c r="F24" s="16">
        <f t="shared" si="1"/>
        <v>5189.5888065884556</v>
      </c>
      <c r="G24" s="16">
        <f t="shared" si="5"/>
        <v>63622.599063981965</v>
      </c>
      <c r="H24" s="16">
        <f t="shared" si="6"/>
        <v>29789.999454610239</v>
      </c>
      <c r="I24" s="16">
        <f t="shared" si="2"/>
        <v>186377.40093601804</v>
      </c>
    </row>
    <row r="25" spans="1:9">
      <c r="A25" s="14"/>
      <c r="B25" s="14"/>
      <c r="C25" s="15">
        <f t="shared" si="3"/>
        <v>19</v>
      </c>
      <c r="D25" s="16">
        <f t="shared" si="4"/>
        <v>1397.8305070201352</v>
      </c>
      <c r="E25" s="16">
        <f t="shared" si="0"/>
        <v>3791.7582995683206</v>
      </c>
      <c r="F25" s="16">
        <f t="shared" si="1"/>
        <v>5189.5888065884556</v>
      </c>
      <c r="G25" s="16">
        <f t="shared" si="5"/>
        <v>67414.357363550283</v>
      </c>
      <c r="H25" s="16">
        <f t="shared" si="6"/>
        <v>31187.829961630374</v>
      </c>
      <c r="I25" s="16">
        <f t="shared" si="2"/>
        <v>182585.64263644972</v>
      </c>
    </row>
    <row r="26" spans="1:9">
      <c r="A26" s="14"/>
      <c r="B26" s="14"/>
      <c r="C26" s="15">
        <f t="shared" si="3"/>
        <v>20</v>
      </c>
      <c r="D26" s="16">
        <f t="shared" si="4"/>
        <v>1369.3923197733727</v>
      </c>
      <c r="E26" s="16">
        <f t="shared" si="0"/>
        <v>3820.1964868150826</v>
      </c>
      <c r="F26" s="16">
        <f t="shared" si="1"/>
        <v>5189.5888065884556</v>
      </c>
      <c r="G26" s="16">
        <f t="shared" si="5"/>
        <v>71234.553850365366</v>
      </c>
      <c r="H26" s="16">
        <f t="shared" si="6"/>
        <v>32557.222281403745</v>
      </c>
      <c r="I26" s="16">
        <f t="shared" si="2"/>
        <v>178765.44614963463</v>
      </c>
    </row>
    <row r="27" spans="1:9">
      <c r="A27" s="14"/>
      <c r="B27" s="14"/>
      <c r="C27" s="15">
        <f t="shared" si="3"/>
        <v>21</v>
      </c>
      <c r="D27" s="16">
        <f t="shared" si="4"/>
        <v>1340.7408461222597</v>
      </c>
      <c r="E27" s="16">
        <f t="shared" si="0"/>
        <v>3848.8479604661961</v>
      </c>
      <c r="F27" s="16">
        <f t="shared" si="1"/>
        <v>5189.5888065884556</v>
      </c>
      <c r="G27" s="16">
        <f t="shared" si="5"/>
        <v>75083.401810831565</v>
      </c>
      <c r="H27" s="16">
        <f t="shared" si="6"/>
        <v>33897.963127526004</v>
      </c>
      <c r="I27" s="16">
        <f t="shared" si="2"/>
        <v>174916.59818916844</v>
      </c>
    </row>
    <row r="28" spans="1:9">
      <c r="A28" s="14"/>
      <c r="B28" s="14"/>
      <c r="C28" s="15">
        <f t="shared" si="3"/>
        <v>22</v>
      </c>
      <c r="D28" s="16">
        <f t="shared" si="4"/>
        <v>1311.8744864187631</v>
      </c>
      <c r="E28" s="16">
        <f t="shared" si="0"/>
        <v>3877.7143201696927</v>
      </c>
      <c r="F28" s="16">
        <f t="shared" si="1"/>
        <v>5189.5888065884556</v>
      </c>
      <c r="G28" s="16">
        <f t="shared" si="5"/>
        <v>78961.116131001254</v>
      </c>
      <c r="H28" s="16">
        <f t="shared" si="6"/>
        <v>35209.837613944765</v>
      </c>
      <c r="I28" s="16">
        <f t="shared" si="2"/>
        <v>171038.88386899873</v>
      </c>
    </row>
    <row r="29" spans="1:9">
      <c r="A29" s="14"/>
      <c r="B29" s="14"/>
      <c r="C29" s="15">
        <f t="shared" si="3"/>
        <v>23</v>
      </c>
      <c r="D29" s="16">
        <f t="shared" si="4"/>
        <v>1282.7916290174905</v>
      </c>
      <c r="E29" s="16">
        <f t="shared" si="0"/>
        <v>3906.7971775709648</v>
      </c>
      <c r="F29" s="16">
        <f t="shared" si="1"/>
        <v>5189.5888065884556</v>
      </c>
      <c r="G29" s="16">
        <f t="shared" si="5"/>
        <v>82867.913308572213</v>
      </c>
      <c r="H29" s="16">
        <f t="shared" si="6"/>
        <v>36492.629242962255</v>
      </c>
      <c r="I29" s="16">
        <f t="shared" si="2"/>
        <v>167132.0866914278</v>
      </c>
    </row>
    <row r="30" spans="1:9">
      <c r="A30" s="14"/>
      <c r="B30" s="14"/>
      <c r="C30" s="15">
        <f t="shared" si="3"/>
        <v>24</v>
      </c>
      <c r="D30" s="16">
        <f t="shared" si="4"/>
        <v>1253.4906501857085</v>
      </c>
      <c r="E30" s="16">
        <f t="shared" si="0"/>
        <v>3936.098156402747</v>
      </c>
      <c r="F30" s="16">
        <f t="shared" si="1"/>
        <v>5189.5888065884556</v>
      </c>
      <c r="G30" s="16">
        <f t="shared" si="5"/>
        <v>86804.011464974959</v>
      </c>
      <c r="H30" s="16">
        <f t="shared" si="6"/>
        <v>37746.119893147967</v>
      </c>
      <c r="I30" s="16">
        <f t="shared" si="2"/>
        <v>163195.98853502504</v>
      </c>
    </row>
    <row r="31" spans="1:9">
      <c r="A31" s="14"/>
      <c r="B31" s="14"/>
      <c r="C31" s="15">
        <f t="shared" si="3"/>
        <v>25</v>
      </c>
      <c r="D31" s="16">
        <f t="shared" si="4"/>
        <v>1223.9699140126877</v>
      </c>
      <c r="E31" s="16">
        <f t="shared" si="0"/>
        <v>3965.6188925757679</v>
      </c>
      <c r="F31" s="16">
        <f t="shared" si="1"/>
        <v>5189.5888065884556</v>
      </c>
      <c r="G31" s="16">
        <f t="shared" si="5"/>
        <v>90769.630357550734</v>
      </c>
      <c r="H31" s="16">
        <f t="shared" si="6"/>
        <v>38970.089807160657</v>
      </c>
      <c r="I31" s="16">
        <f t="shared" si="2"/>
        <v>159230.36964244925</v>
      </c>
    </row>
    <row r="32" spans="1:9">
      <c r="A32" s="14"/>
      <c r="B32" s="14"/>
      <c r="C32" s="15">
        <f t="shared" si="3"/>
        <v>26</v>
      </c>
      <c r="D32" s="16">
        <f t="shared" si="4"/>
        <v>1194.2277723183693</v>
      </c>
      <c r="E32" s="16">
        <f t="shared" si="0"/>
        <v>3995.3610342700863</v>
      </c>
      <c r="F32" s="16">
        <f t="shared" si="1"/>
        <v>5189.5888065884556</v>
      </c>
      <c r="G32" s="16">
        <f t="shared" si="5"/>
        <v>94764.991391820819</v>
      </c>
      <c r="H32" s="16">
        <f t="shared" si="6"/>
        <v>40164.31757947903</v>
      </c>
      <c r="I32" s="16">
        <f t="shared" si="2"/>
        <v>155235.00860817917</v>
      </c>
    </row>
    <row r="33" spans="1:9">
      <c r="A33" s="14"/>
      <c r="B33" s="14"/>
      <c r="C33" s="15">
        <f t="shared" si="3"/>
        <v>27</v>
      </c>
      <c r="D33" s="16">
        <f t="shared" si="4"/>
        <v>1164.2625645613437</v>
      </c>
      <c r="E33" s="16">
        <f t="shared" si="0"/>
        <v>4025.3262420271121</v>
      </c>
      <c r="F33" s="16">
        <f t="shared" si="1"/>
        <v>5189.5888065884556</v>
      </c>
      <c r="G33" s="16">
        <f t="shared" si="5"/>
        <v>98790.317633847924</v>
      </c>
      <c r="H33" s="16">
        <f t="shared" si="6"/>
        <v>41328.580144040374</v>
      </c>
      <c r="I33" s="16">
        <f t="shared" si="2"/>
        <v>151209.68236615206</v>
      </c>
    </row>
    <row r="34" spans="1:9">
      <c r="A34" s="14"/>
      <c r="B34" s="14"/>
      <c r="C34" s="15">
        <f t="shared" si="3"/>
        <v>28</v>
      </c>
      <c r="D34" s="16">
        <f t="shared" si="4"/>
        <v>1134.0726177461404</v>
      </c>
      <c r="E34" s="16">
        <f t="shared" si="0"/>
        <v>4055.5161888423154</v>
      </c>
      <c r="F34" s="16">
        <f t="shared" si="1"/>
        <v>5189.5888065884556</v>
      </c>
      <c r="G34" s="16">
        <f t="shared" si="5"/>
        <v>102845.83382269024</v>
      </c>
      <c r="H34" s="16">
        <f t="shared" si="6"/>
        <v>42462.652761786514</v>
      </c>
      <c r="I34" s="16">
        <f t="shared" si="2"/>
        <v>147154.16617730976</v>
      </c>
    </row>
    <row r="35" spans="1:9">
      <c r="A35" s="14"/>
      <c r="B35" s="14"/>
      <c r="C35" s="15">
        <f t="shared" si="3"/>
        <v>29</v>
      </c>
      <c r="D35" s="16">
        <f t="shared" si="4"/>
        <v>1103.6562463298233</v>
      </c>
      <c r="E35" s="16">
        <f t="shared" si="0"/>
        <v>4085.9325602586323</v>
      </c>
      <c r="F35" s="16">
        <f t="shared" si="1"/>
        <v>5189.5888065884556</v>
      </c>
      <c r="G35" s="16">
        <f t="shared" si="5"/>
        <v>106931.76638294887</v>
      </c>
      <c r="H35" s="16">
        <f t="shared" si="6"/>
        <v>43566.309008116339</v>
      </c>
      <c r="I35" s="16">
        <f t="shared" si="2"/>
        <v>143068.23361705113</v>
      </c>
    </row>
    <row r="36" spans="1:9">
      <c r="A36" s="14"/>
      <c r="B36" s="14"/>
      <c r="C36" s="15">
        <f t="shared" si="3"/>
        <v>30</v>
      </c>
      <c r="D36" s="16">
        <f t="shared" si="4"/>
        <v>1073.0117521278835</v>
      </c>
      <c r="E36" s="16">
        <f t="shared" si="0"/>
        <v>4116.5770544605721</v>
      </c>
      <c r="F36" s="16">
        <f t="shared" si="1"/>
        <v>5189.5888065884556</v>
      </c>
      <c r="G36" s="16">
        <f t="shared" si="5"/>
        <v>111048.34343740945</v>
      </c>
      <c r="H36" s="16">
        <f t="shared" si="6"/>
        <v>44639.32076024422</v>
      </c>
      <c r="I36" s="16">
        <f t="shared" si="2"/>
        <v>138951.65656259056</v>
      </c>
    </row>
    <row r="37" spans="1:9">
      <c r="A37" s="14"/>
      <c r="B37" s="14"/>
      <c r="C37" s="15">
        <f t="shared" si="3"/>
        <v>31</v>
      </c>
      <c r="D37" s="16">
        <f t="shared" si="4"/>
        <v>1042.1374242194292</v>
      </c>
      <c r="E37" s="16">
        <f t="shared" si="0"/>
        <v>4147.4513823690268</v>
      </c>
      <c r="F37" s="16">
        <f t="shared" si="1"/>
        <v>5189.5888065884556</v>
      </c>
      <c r="G37" s="16">
        <f t="shared" si="5"/>
        <v>115195.79481977847</v>
      </c>
      <c r="H37" s="16">
        <f t="shared" si="6"/>
        <v>45681.458184463649</v>
      </c>
      <c r="I37" s="16">
        <f t="shared" si="2"/>
        <v>134804.20518022153</v>
      </c>
    </row>
    <row r="38" spans="1:9">
      <c r="A38" s="14"/>
      <c r="B38" s="14"/>
      <c r="C38" s="15">
        <f t="shared" si="3"/>
        <v>32</v>
      </c>
      <c r="D38" s="16">
        <f t="shared" si="4"/>
        <v>1011.0315388516615</v>
      </c>
      <c r="E38" s="16">
        <f t="shared" si="0"/>
        <v>4178.5572677367945</v>
      </c>
      <c r="F38" s="16">
        <f t="shared" si="1"/>
        <v>5189.5888065884556</v>
      </c>
      <c r="G38" s="16">
        <f t="shared" si="5"/>
        <v>119374.35208751526</v>
      </c>
      <c r="H38" s="16">
        <f t="shared" si="6"/>
        <v>46692.48972331531</v>
      </c>
      <c r="I38" s="16">
        <f t="shared" si="2"/>
        <v>130625.64791248474</v>
      </c>
    </row>
    <row r="39" spans="1:9">
      <c r="A39" s="14"/>
      <c r="B39" s="14"/>
      <c r="C39" s="15">
        <f t="shared" si="3"/>
        <v>33</v>
      </c>
      <c r="D39" s="16">
        <f t="shared" si="4"/>
        <v>979.69235934363553</v>
      </c>
      <c r="E39" s="16">
        <f t="shared" ref="E39:E66" si="7">MENS-D39</f>
        <v>4209.8964472448197</v>
      </c>
      <c r="F39" s="16">
        <f t="shared" ref="F39:F66" si="8">SUM(D39:E39)</f>
        <v>5189.5888065884556</v>
      </c>
      <c r="G39" s="16">
        <f t="shared" si="5"/>
        <v>123584.24853476007</v>
      </c>
      <c r="H39" s="16">
        <f t="shared" si="6"/>
        <v>47672.182082658946</v>
      </c>
      <c r="I39" s="16">
        <f t="shared" ref="I39:I66" si="9">$B$4-G39</f>
        <v>126415.75146523993</v>
      </c>
    </row>
    <row r="40" spans="1:9">
      <c r="A40" s="14"/>
      <c r="B40" s="14"/>
      <c r="C40" s="15">
        <f t="shared" ref="C40:C66" si="10">C39+1</f>
        <v>34</v>
      </c>
      <c r="D40" s="16">
        <f t="shared" ref="D40:D66" si="11">(+$B$4-G39)*$B$8</f>
        <v>948.11813598929939</v>
      </c>
      <c r="E40" s="16">
        <f t="shared" si="7"/>
        <v>4241.4706705991557</v>
      </c>
      <c r="F40" s="16">
        <f t="shared" si="8"/>
        <v>5189.5888065884556</v>
      </c>
      <c r="G40" s="16">
        <f t="shared" ref="G40:G66" si="12">G39+E40</f>
        <v>127825.71920535923</v>
      </c>
      <c r="H40" s="16">
        <f t="shared" ref="H40:H66" si="13">H39+D40</f>
        <v>48620.300218648248</v>
      </c>
      <c r="I40" s="16">
        <f t="shared" si="9"/>
        <v>122174.28079464077</v>
      </c>
    </row>
    <row r="41" spans="1:9">
      <c r="A41" s="14"/>
      <c r="B41" s="14"/>
      <c r="C41" s="15">
        <f t="shared" si="10"/>
        <v>35</v>
      </c>
      <c r="D41" s="16">
        <f t="shared" si="11"/>
        <v>916.30710595980577</v>
      </c>
      <c r="E41" s="16">
        <f t="shared" si="7"/>
        <v>4273.2817006286496</v>
      </c>
      <c r="F41" s="16">
        <f t="shared" si="8"/>
        <v>5189.5888065884556</v>
      </c>
      <c r="G41" s="16">
        <f t="shared" si="12"/>
        <v>132099.00090598786</v>
      </c>
      <c r="H41" s="16">
        <f t="shared" si="13"/>
        <v>49536.607324608056</v>
      </c>
      <c r="I41" s="16">
        <f t="shared" si="9"/>
        <v>117900.99909401214</v>
      </c>
    </row>
    <row r="42" spans="1:9">
      <c r="A42" s="14"/>
      <c r="B42" s="14"/>
      <c r="C42" s="15">
        <f t="shared" si="10"/>
        <v>36</v>
      </c>
      <c r="D42" s="16">
        <f t="shared" si="11"/>
        <v>884.25749320509101</v>
      </c>
      <c r="E42" s="16">
        <f t="shared" si="7"/>
        <v>4305.3313133833644</v>
      </c>
      <c r="F42" s="16">
        <f t="shared" si="8"/>
        <v>5189.5888065884556</v>
      </c>
      <c r="G42" s="16">
        <f t="shared" si="12"/>
        <v>136404.33221937122</v>
      </c>
      <c r="H42" s="16">
        <f t="shared" si="13"/>
        <v>50420.864817813148</v>
      </c>
      <c r="I42" s="16">
        <f t="shared" si="9"/>
        <v>113595.66778062878</v>
      </c>
    </row>
    <row r="43" spans="1:9">
      <c r="A43" s="14"/>
      <c r="B43" s="14"/>
      <c r="C43" s="15">
        <f t="shared" si="10"/>
        <v>37</v>
      </c>
      <c r="D43" s="16">
        <f t="shared" si="11"/>
        <v>851.96750835471585</v>
      </c>
      <c r="E43" s="16">
        <f t="shared" si="7"/>
        <v>4337.6212982337402</v>
      </c>
      <c r="F43" s="16">
        <f t="shared" si="8"/>
        <v>5189.5888065884556</v>
      </c>
      <c r="G43" s="16">
        <f t="shared" si="12"/>
        <v>140741.95351760497</v>
      </c>
      <c r="H43" s="16">
        <f t="shared" si="13"/>
        <v>51272.832326167867</v>
      </c>
      <c r="I43" s="16">
        <f t="shared" si="9"/>
        <v>109258.04648239503</v>
      </c>
    </row>
    <row r="44" spans="1:9">
      <c r="A44" s="14"/>
      <c r="B44" s="14"/>
      <c r="C44" s="15">
        <f t="shared" si="10"/>
        <v>38</v>
      </c>
      <c r="D44" s="16">
        <f t="shared" si="11"/>
        <v>819.43534861796275</v>
      </c>
      <c r="E44" s="16">
        <f t="shared" si="7"/>
        <v>4370.153457970493</v>
      </c>
      <c r="F44" s="16">
        <f t="shared" si="8"/>
        <v>5189.5888065884556</v>
      </c>
      <c r="G44" s="16">
        <f t="shared" si="12"/>
        <v>145112.10697557547</v>
      </c>
      <c r="H44" s="16">
        <f t="shared" si="13"/>
        <v>52092.267674785828</v>
      </c>
      <c r="I44" s="16">
        <f t="shared" si="9"/>
        <v>104887.89302442453</v>
      </c>
    </row>
    <row r="45" spans="1:9">
      <c r="A45" s="14"/>
      <c r="B45" s="14"/>
      <c r="C45" s="15">
        <f t="shared" si="10"/>
        <v>39</v>
      </c>
      <c r="D45" s="16">
        <f t="shared" si="11"/>
        <v>786.65919768318395</v>
      </c>
      <c r="E45" s="16">
        <f t="shared" si="7"/>
        <v>4402.9296089052714</v>
      </c>
      <c r="F45" s="16">
        <f t="shared" si="8"/>
        <v>5189.5888065884556</v>
      </c>
      <c r="G45" s="16">
        <f t="shared" si="12"/>
        <v>149515.03658448075</v>
      </c>
      <c r="H45" s="16">
        <f t="shared" si="13"/>
        <v>52878.926872469012</v>
      </c>
      <c r="I45" s="16">
        <f t="shared" si="9"/>
        <v>100484.96341551925</v>
      </c>
    </row>
    <row r="46" spans="1:9">
      <c r="A46" s="14"/>
      <c r="B46" s="14"/>
      <c r="C46" s="15">
        <f t="shared" si="10"/>
        <v>40</v>
      </c>
      <c r="D46" s="16">
        <f t="shared" si="11"/>
        <v>753.63722561639429</v>
      </c>
      <c r="E46" s="16">
        <f t="shared" si="7"/>
        <v>4435.9515809720615</v>
      </c>
      <c r="F46" s="16">
        <f t="shared" si="8"/>
        <v>5189.5888065884556</v>
      </c>
      <c r="G46" s="16">
        <f t="shared" si="12"/>
        <v>153950.98816545281</v>
      </c>
      <c r="H46" s="16">
        <f t="shared" si="13"/>
        <v>53632.564098085408</v>
      </c>
      <c r="I46" s="16">
        <f t="shared" si="9"/>
        <v>96049.011834547186</v>
      </c>
    </row>
    <row r="47" spans="1:9">
      <c r="A47" s="14"/>
      <c r="B47" s="14"/>
      <c r="C47" s="15">
        <f t="shared" si="10"/>
        <v>41</v>
      </c>
      <c r="D47" s="16">
        <f t="shared" si="11"/>
        <v>720.36758875910391</v>
      </c>
      <c r="E47" s="16">
        <f t="shared" si="7"/>
        <v>4469.2212178293521</v>
      </c>
      <c r="F47" s="16">
        <f t="shared" si="8"/>
        <v>5189.5888065884556</v>
      </c>
      <c r="G47" s="16">
        <f t="shared" si="12"/>
        <v>158420.20938328217</v>
      </c>
      <c r="H47" s="16">
        <f t="shared" si="13"/>
        <v>54352.931686844509</v>
      </c>
      <c r="I47" s="16">
        <f t="shared" si="9"/>
        <v>91579.79061671783</v>
      </c>
    </row>
    <row r="48" spans="1:9">
      <c r="A48" s="14"/>
      <c r="B48" s="14"/>
      <c r="C48" s="15">
        <f t="shared" si="10"/>
        <v>42</v>
      </c>
      <c r="D48" s="16">
        <f t="shared" si="11"/>
        <v>686.84842962538369</v>
      </c>
      <c r="E48" s="16">
        <f t="shared" si="7"/>
        <v>4502.7403769630719</v>
      </c>
      <c r="F48" s="16">
        <f t="shared" si="8"/>
        <v>5189.5888065884556</v>
      </c>
      <c r="G48" s="16">
        <f t="shared" si="12"/>
        <v>162922.94976024525</v>
      </c>
      <c r="H48" s="16">
        <f t="shared" si="13"/>
        <v>55039.78011646989</v>
      </c>
      <c r="I48" s="16">
        <f t="shared" si="9"/>
        <v>87077.050239754753</v>
      </c>
    </row>
    <row r="49" spans="1:9">
      <c r="A49" s="14"/>
      <c r="B49" s="14"/>
      <c r="C49" s="15">
        <f t="shared" si="10"/>
        <v>43</v>
      </c>
      <c r="D49" s="16">
        <f t="shared" si="11"/>
        <v>653.07787679816067</v>
      </c>
      <c r="E49" s="16">
        <f t="shared" si="7"/>
        <v>4536.5109297902945</v>
      </c>
      <c r="F49" s="16">
        <f t="shared" si="8"/>
        <v>5189.5888065884556</v>
      </c>
      <c r="G49" s="16">
        <f t="shared" si="12"/>
        <v>167459.46069003554</v>
      </c>
      <c r="H49" s="16">
        <f t="shared" si="13"/>
        <v>55692.857993268051</v>
      </c>
      <c r="I49" s="16">
        <f t="shared" si="9"/>
        <v>82540.539309964457</v>
      </c>
    </row>
    <row r="50" spans="1:9">
      <c r="A50" s="14"/>
      <c r="B50" s="14"/>
      <c r="C50" s="15">
        <f t="shared" si="10"/>
        <v>44</v>
      </c>
      <c r="D50" s="16">
        <f t="shared" si="11"/>
        <v>619.05404482473341</v>
      </c>
      <c r="E50" s="16">
        <f t="shared" si="7"/>
        <v>4570.5347617637217</v>
      </c>
      <c r="F50" s="16">
        <f t="shared" si="8"/>
        <v>5189.5888065884556</v>
      </c>
      <c r="G50" s="16">
        <f t="shared" si="12"/>
        <v>172029.99545179927</v>
      </c>
      <c r="H50" s="16">
        <f t="shared" si="13"/>
        <v>56311.912038092785</v>
      </c>
      <c r="I50" s="16">
        <f t="shared" si="9"/>
        <v>77970.004548200726</v>
      </c>
    </row>
    <row r="51" spans="1:9">
      <c r="A51" s="14"/>
      <c r="B51" s="14"/>
      <c r="C51" s="15">
        <f t="shared" si="10"/>
        <v>45</v>
      </c>
      <c r="D51" s="16">
        <f t="shared" si="11"/>
        <v>584.77503411150542</v>
      </c>
      <c r="E51" s="16">
        <f t="shared" si="7"/>
        <v>4604.8137724769504</v>
      </c>
      <c r="F51" s="16">
        <f t="shared" si="8"/>
        <v>5189.5888065884556</v>
      </c>
      <c r="G51" s="16">
        <f t="shared" si="12"/>
        <v>176634.80922427622</v>
      </c>
      <c r="H51" s="16">
        <f t="shared" si="13"/>
        <v>56896.687072204288</v>
      </c>
      <c r="I51" s="16">
        <f t="shared" si="9"/>
        <v>73365.190775723779</v>
      </c>
    </row>
    <row r="52" spans="1:9">
      <c r="A52" s="14"/>
      <c r="B52" s="14"/>
      <c r="C52" s="15">
        <f t="shared" si="10"/>
        <v>46</v>
      </c>
      <c r="D52" s="16">
        <f t="shared" si="11"/>
        <v>550.23893081792835</v>
      </c>
      <c r="E52" s="16">
        <f t="shared" si="7"/>
        <v>4639.3498757705274</v>
      </c>
      <c r="F52" s="16">
        <f t="shared" si="8"/>
        <v>5189.5888065884556</v>
      </c>
      <c r="G52" s="16">
        <f t="shared" si="12"/>
        <v>181274.15910004676</v>
      </c>
      <c r="H52" s="16">
        <f t="shared" si="13"/>
        <v>57446.926003022214</v>
      </c>
      <c r="I52" s="16">
        <f t="shared" si="9"/>
        <v>68725.84089995324</v>
      </c>
    </row>
    <row r="53" spans="1:9">
      <c r="A53" s="14"/>
      <c r="B53" s="14"/>
      <c r="C53" s="15">
        <f t="shared" si="10"/>
        <v>47</v>
      </c>
      <c r="D53" s="16">
        <f t="shared" si="11"/>
        <v>515.4438067496493</v>
      </c>
      <c r="E53" s="16">
        <f t="shared" si="7"/>
        <v>4674.1449998388061</v>
      </c>
      <c r="F53" s="16">
        <f t="shared" si="8"/>
        <v>5189.5888065884556</v>
      </c>
      <c r="G53" s="16">
        <f t="shared" si="12"/>
        <v>185948.30409988557</v>
      </c>
      <c r="H53" s="16">
        <f t="shared" si="13"/>
        <v>57962.369809771866</v>
      </c>
      <c r="I53" s="16">
        <f t="shared" si="9"/>
        <v>64051.695900114428</v>
      </c>
    </row>
    <row r="54" spans="1:9">
      <c r="A54" s="14"/>
      <c r="B54" s="14"/>
      <c r="C54" s="15">
        <f t="shared" si="10"/>
        <v>48</v>
      </c>
      <c r="D54" s="16">
        <f t="shared" si="11"/>
        <v>480.3877192508582</v>
      </c>
      <c r="E54" s="16">
        <f t="shared" si="7"/>
        <v>4709.2010873375975</v>
      </c>
      <c r="F54" s="16">
        <f t="shared" si="8"/>
        <v>5189.5888065884556</v>
      </c>
      <c r="G54" s="16">
        <f t="shared" si="12"/>
        <v>190657.50518722317</v>
      </c>
      <c r="H54" s="16">
        <f t="shared" si="13"/>
        <v>58442.757529022725</v>
      </c>
      <c r="I54" s="16">
        <f t="shared" si="9"/>
        <v>59342.494812776829</v>
      </c>
    </row>
    <row r="55" spans="1:9">
      <c r="A55" s="14"/>
      <c r="B55" s="14"/>
      <c r="C55" s="15">
        <f t="shared" si="10"/>
        <v>49</v>
      </c>
      <c r="D55" s="16">
        <f t="shared" si="11"/>
        <v>445.06871109582619</v>
      </c>
      <c r="E55" s="16">
        <f t="shared" si="7"/>
        <v>4744.5200954926295</v>
      </c>
      <c r="F55" s="16">
        <f t="shared" si="8"/>
        <v>5189.5888065884556</v>
      </c>
      <c r="G55" s="16">
        <f t="shared" si="12"/>
        <v>195402.0252827158</v>
      </c>
      <c r="H55" s="16">
        <f t="shared" si="13"/>
        <v>58887.826240118549</v>
      </c>
      <c r="I55" s="16">
        <f t="shared" si="9"/>
        <v>54597.974717284204</v>
      </c>
    </row>
    <row r="56" spans="1:9">
      <c r="A56" s="14"/>
      <c r="B56" s="14"/>
      <c r="C56" s="15">
        <f t="shared" si="10"/>
        <v>50</v>
      </c>
      <c r="D56" s="16">
        <f t="shared" si="11"/>
        <v>409.48481037963148</v>
      </c>
      <c r="E56" s="16">
        <f t="shared" si="7"/>
        <v>4780.1039962088244</v>
      </c>
      <c r="F56" s="16">
        <f t="shared" si="8"/>
        <v>5189.5888065884556</v>
      </c>
      <c r="G56" s="16">
        <f t="shared" si="12"/>
        <v>200182.12927892461</v>
      </c>
      <c r="H56" s="16">
        <f t="shared" si="13"/>
        <v>59297.311050498181</v>
      </c>
      <c r="I56" s="16">
        <f t="shared" si="9"/>
        <v>49817.870721075393</v>
      </c>
    </row>
    <row r="57" spans="1:9">
      <c r="A57" s="14"/>
      <c r="B57" s="14"/>
      <c r="C57" s="15">
        <f t="shared" si="10"/>
        <v>51</v>
      </c>
      <c r="D57" s="16">
        <f t="shared" si="11"/>
        <v>373.63403040806543</v>
      </c>
      <c r="E57" s="16">
        <f t="shared" si="7"/>
        <v>4815.9547761803897</v>
      </c>
      <c r="F57" s="16">
        <f t="shared" si="8"/>
        <v>5189.5888065884556</v>
      </c>
      <c r="G57" s="16">
        <f t="shared" si="12"/>
        <v>204998.08405510499</v>
      </c>
      <c r="H57" s="16">
        <f t="shared" si="13"/>
        <v>59670.945080906247</v>
      </c>
      <c r="I57" s="16">
        <f t="shared" si="9"/>
        <v>45001.915944895009</v>
      </c>
    </row>
    <row r="58" spans="1:9">
      <c r="A58" s="14"/>
      <c r="B58" s="14"/>
      <c r="C58" s="15">
        <f t="shared" si="10"/>
        <v>52</v>
      </c>
      <c r="D58" s="16">
        <f t="shared" si="11"/>
        <v>337.51436958671258</v>
      </c>
      <c r="E58" s="16">
        <f t="shared" si="7"/>
        <v>4852.0744370017428</v>
      </c>
      <c r="F58" s="16">
        <f t="shared" si="8"/>
        <v>5189.5888065884556</v>
      </c>
      <c r="G58" s="16">
        <f t="shared" si="12"/>
        <v>209850.15849210674</v>
      </c>
      <c r="H58" s="16">
        <f t="shared" si="13"/>
        <v>60008.459450492963</v>
      </c>
      <c r="I58" s="16">
        <f t="shared" si="9"/>
        <v>40149.841507893259</v>
      </c>
    </row>
    <row r="59" spans="1:9">
      <c r="A59" s="14"/>
      <c r="B59" s="14"/>
      <c r="C59" s="15">
        <f t="shared" si="10"/>
        <v>53</v>
      </c>
      <c r="D59" s="16">
        <f t="shared" si="11"/>
        <v>301.12381130919943</v>
      </c>
      <c r="E59" s="16">
        <f t="shared" si="7"/>
        <v>4888.4649952792561</v>
      </c>
      <c r="F59" s="16">
        <f t="shared" si="8"/>
        <v>5189.5888065884556</v>
      </c>
      <c r="G59" s="16">
        <f t="shared" si="12"/>
        <v>214738.62348738601</v>
      </c>
      <c r="H59" s="16">
        <f t="shared" si="13"/>
        <v>60309.58326180216</v>
      </c>
      <c r="I59" s="16">
        <f t="shared" si="9"/>
        <v>35261.376512613992</v>
      </c>
    </row>
    <row r="60" spans="1:9">
      <c r="A60" s="14"/>
      <c r="B60" s="14"/>
      <c r="C60" s="15">
        <f t="shared" si="10"/>
        <v>54</v>
      </c>
      <c r="D60" s="16">
        <f t="shared" si="11"/>
        <v>264.46032384460494</v>
      </c>
      <c r="E60" s="16">
        <f t="shared" si="7"/>
        <v>4925.1284827438503</v>
      </c>
      <c r="F60" s="16">
        <f t="shared" si="8"/>
        <v>5189.5888065884556</v>
      </c>
      <c r="G60" s="16">
        <f t="shared" si="12"/>
        <v>219663.75197012984</v>
      </c>
      <c r="H60" s="16">
        <f t="shared" si="13"/>
        <v>60574.043585646767</v>
      </c>
      <c r="I60" s="16">
        <f t="shared" si="9"/>
        <v>30336.248029870156</v>
      </c>
    </row>
    <row r="61" spans="1:9">
      <c r="A61" s="14"/>
      <c r="B61" s="14"/>
      <c r="C61" s="15">
        <f t="shared" si="10"/>
        <v>55</v>
      </c>
      <c r="D61" s="16">
        <f t="shared" si="11"/>
        <v>227.52186022402617</v>
      </c>
      <c r="E61" s="16">
        <f t="shared" si="7"/>
        <v>4962.066946364429</v>
      </c>
      <c r="F61" s="16">
        <f t="shared" si="8"/>
        <v>5189.5888065884556</v>
      </c>
      <c r="G61" s="16">
        <f t="shared" si="12"/>
        <v>224625.81891649426</v>
      </c>
      <c r="H61" s="16">
        <f t="shared" si="13"/>
        <v>60801.565445870794</v>
      </c>
      <c r="I61" s="16">
        <f t="shared" si="9"/>
        <v>25374.18108350574</v>
      </c>
    </row>
    <row r="62" spans="1:9">
      <c r="A62" s="14"/>
      <c r="B62" s="14"/>
      <c r="C62" s="15">
        <f t="shared" si="10"/>
        <v>56</v>
      </c>
      <c r="D62" s="16">
        <f t="shared" si="11"/>
        <v>190.30635812629305</v>
      </c>
      <c r="E62" s="16">
        <f t="shared" si="7"/>
        <v>4999.2824484621624</v>
      </c>
      <c r="F62" s="16">
        <f t="shared" si="8"/>
        <v>5189.5888065884556</v>
      </c>
      <c r="G62" s="16">
        <f t="shared" si="12"/>
        <v>229625.10136495641</v>
      </c>
      <c r="H62" s="16">
        <f t="shared" si="13"/>
        <v>60991.871803997084</v>
      </c>
      <c r="I62" s="16">
        <f t="shared" si="9"/>
        <v>20374.898635043588</v>
      </c>
    </row>
    <row r="63" spans="1:9">
      <c r="A63" s="14"/>
      <c r="B63" s="14"/>
      <c r="C63" s="15">
        <f t="shared" si="10"/>
        <v>57</v>
      </c>
      <c r="D63" s="16">
        <f t="shared" si="11"/>
        <v>152.8117397628269</v>
      </c>
      <c r="E63" s="16">
        <f t="shared" si="7"/>
        <v>5036.7770668256289</v>
      </c>
      <c r="F63" s="16">
        <f t="shared" si="8"/>
        <v>5189.5888065884556</v>
      </c>
      <c r="G63" s="16">
        <f t="shared" si="12"/>
        <v>234661.87843178204</v>
      </c>
      <c r="H63" s="16">
        <f t="shared" si="13"/>
        <v>61144.683543759915</v>
      </c>
      <c r="I63" s="16">
        <f t="shared" si="9"/>
        <v>15338.121568217961</v>
      </c>
    </row>
    <row r="64" spans="1:9">
      <c r="A64" s="14"/>
      <c r="B64" s="14"/>
      <c r="C64" s="15">
        <f t="shared" si="10"/>
        <v>58</v>
      </c>
      <c r="D64" s="16">
        <f t="shared" si="11"/>
        <v>115.03591176163471</v>
      </c>
      <c r="E64" s="16">
        <f t="shared" si="7"/>
        <v>5074.5528948268211</v>
      </c>
      <c r="F64" s="16">
        <f t="shared" si="8"/>
        <v>5189.5888065884556</v>
      </c>
      <c r="G64" s="16">
        <f t="shared" si="12"/>
        <v>239736.43132660887</v>
      </c>
      <c r="H64" s="16">
        <f t="shared" si="13"/>
        <v>61259.719455521546</v>
      </c>
      <c r="I64" s="16">
        <f t="shared" si="9"/>
        <v>10263.568673391128</v>
      </c>
    </row>
    <row r="65" spans="1:9">
      <c r="A65" s="14"/>
      <c r="B65" s="14"/>
      <c r="C65" s="15">
        <f t="shared" si="10"/>
        <v>59</v>
      </c>
      <c r="D65" s="16">
        <f t="shared" si="11"/>
        <v>76.976765050433457</v>
      </c>
      <c r="E65" s="16">
        <f t="shared" si="7"/>
        <v>5112.6120415380219</v>
      </c>
      <c r="F65" s="16">
        <f t="shared" si="8"/>
        <v>5189.5888065884556</v>
      </c>
      <c r="G65" s="16">
        <f t="shared" si="12"/>
        <v>244849.0433681469</v>
      </c>
      <c r="H65" s="16">
        <f t="shared" si="13"/>
        <v>61336.696220571983</v>
      </c>
      <c r="I65" s="16">
        <f t="shared" si="9"/>
        <v>5150.9566318530997</v>
      </c>
    </row>
    <row r="66" spans="1:9">
      <c r="A66" s="14"/>
      <c r="B66" s="14"/>
      <c r="C66" s="15">
        <f t="shared" si="10"/>
        <v>60</v>
      </c>
      <c r="D66" s="16">
        <f t="shared" si="11"/>
        <v>38.632174738898243</v>
      </c>
      <c r="E66" s="16">
        <f t="shared" si="7"/>
        <v>5150.9566318495572</v>
      </c>
      <c r="F66" s="16">
        <f t="shared" si="8"/>
        <v>5189.5888065884556</v>
      </c>
      <c r="G66" s="16">
        <f t="shared" si="12"/>
        <v>249999.99999999645</v>
      </c>
      <c r="H66" s="16">
        <f t="shared" si="13"/>
        <v>61375.328395310884</v>
      </c>
      <c r="I66" s="16">
        <f t="shared" si="9"/>
        <v>3.5506673157215118E-9</v>
      </c>
    </row>
    <row r="67" spans="1:9">
      <c r="A67" s="14"/>
      <c r="B67" s="14"/>
      <c r="C67" s="41"/>
      <c r="D67" s="41"/>
      <c r="E67" s="41"/>
      <c r="F67" s="41"/>
      <c r="G67" s="41"/>
      <c r="H67" s="41"/>
      <c r="I67" s="41"/>
    </row>
    <row r="68" spans="1:9">
      <c r="A68" s="14"/>
      <c r="B68" s="14"/>
      <c r="C68" s="41"/>
      <c r="D68" s="41"/>
      <c r="E68" s="41"/>
      <c r="F68" s="41"/>
      <c r="G68" s="41"/>
      <c r="H68" s="41"/>
      <c r="I68" s="41"/>
    </row>
    <row r="69" spans="1:9">
      <c r="A69" s="14"/>
      <c r="B69" s="14"/>
      <c r="C69" s="45"/>
      <c r="D69" s="46"/>
      <c r="E69" s="46"/>
      <c r="F69" s="46"/>
      <c r="G69" s="46"/>
      <c r="H69" s="46"/>
      <c r="I69" s="46"/>
    </row>
    <row r="70" spans="1:9">
      <c r="A70" s="14"/>
      <c r="B70" s="14"/>
      <c r="C70" s="45"/>
      <c r="D70" s="46"/>
      <c r="E70" s="46"/>
      <c r="F70" s="46"/>
      <c r="G70" s="46"/>
      <c r="H70" s="46"/>
      <c r="I70" s="46"/>
    </row>
    <row r="71" spans="1:9">
      <c r="A71" s="14"/>
      <c r="B71" s="14"/>
      <c r="C71" s="45"/>
      <c r="D71" s="46"/>
      <c r="E71" s="46"/>
      <c r="F71" s="46"/>
      <c r="G71" s="46"/>
      <c r="H71" s="46"/>
      <c r="I71" s="46"/>
    </row>
    <row r="72" spans="1:9">
      <c r="A72" s="14"/>
      <c r="B72" s="14"/>
      <c r="C72" s="45"/>
      <c r="D72" s="46"/>
      <c r="E72" s="46"/>
      <c r="F72" s="46"/>
      <c r="G72" s="46"/>
      <c r="H72" s="46"/>
      <c r="I72" s="46"/>
    </row>
    <row r="73" spans="1:9">
      <c r="A73" s="14"/>
      <c r="B73" s="14"/>
      <c r="C73" s="45"/>
      <c r="D73" s="46"/>
      <c r="E73" s="46"/>
      <c r="F73" s="46"/>
      <c r="G73" s="46"/>
      <c r="H73" s="46"/>
      <c r="I73" s="46"/>
    </row>
    <row r="74" spans="1:9">
      <c r="A74" s="14"/>
      <c r="B74" s="14"/>
      <c r="C74" s="45"/>
      <c r="D74" s="46"/>
      <c r="E74" s="46"/>
      <c r="F74" s="46"/>
      <c r="G74" s="46"/>
      <c r="H74" s="46"/>
      <c r="I74" s="46"/>
    </row>
    <row r="75" spans="1:9">
      <c r="A75" s="14"/>
      <c r="B75" s="14"/>
      <c r="C75" s="45"/>
      <c r="D75" s="46"/>
      <c r="E75" s="46"/>
      <c r="F75" s="46"/>
      <c r="G75" s="46"/>
      <c r="H75" s="46"/>
      <c r="I75" s="46"/>
    </row>
    <row r="76" spans="1:9">
      <c r="A76" s="14"/>
      <c r="B76" s="14"/>
      <c r="C76" s="45"/>
      <c r="D76" s="46"/>
      <c r="E76" s="46"/>
      <c r="F76" s="46"/>
      <c r="G76" s="46"/>
      <c r="H76" s="46"/>
      <c r="I76" s="46"/>
    </row>
    <row r="77" spans="1:9">
      <c r="A77" s="14"/>
      <c r="B77" s="14"/>
      <c r="C77" s="45"/>
      <c r="D77" s="46"/>
      <c r="E77" s="46"/>
      <c r="F77" s="46"/>
      <c r="G77" s="46"/>
      <c r="H77" s="46"/>
      <c r="I77" s="46"/>
    </row>
    <row r="78" spans="1:9">
      <c r="A78" s="14"/>
      <c r="B78" s="14"/>
      <c r="C78" s="45"/>
      <c r="D78" s="46"/>
      <c r="E78" s="46"/>
      <c r="F78" s="46"/>
      <c r="G78" s="46"/>
      <c r="H78" s="46"/>
      <c r="I78" s="46"/>
    </row>
    <row r="79" spans="1:9">
      <c r="A79" s="14"/>
      <c r="B79" s="14"/>
      <c r="C79" s="45"/>
      <c r="D79" s="46"/>
      <c r="E79" s="46"/>
      <c r="F79" s="46"/>
      <c r="G79" s="46"/>
      <c r="H79" s="46"/>
      <c r="I79" s="46"/>
    </row>
    <row r="80" spans="1:9">
      <c r="A80" s="14"/>
      <c r="B80" s="14"/>
      <c r="C80" s="45"/>
      <c r="D80" s="46"/>
      <c r="E80" s="46"/>
      <c r="F80" s="46"/>
      <c r="G80" s="46"/>
      <c r="H80" s="46"/>
      <c r="I80" s="46"/>
    </row>
    <row r="81" spans="1:9">
      <c r="A81" s="14"/>
      <c r="B81" s="14"/>
      <c r="C81" s="45"/>
      <c r="D81" s="46"/>
      <c r="E81" s="46"/>
      <c r="F81" s="46"/>
      <c r="G81" s="46"/>
      <c r="H81" s="46"/>
      <c r="I81" s="46"/>
    </row>
    <row r="82" spans="1:9">
      <c r="A82" s="14"/>
      <c r="B82" s="14"/>
      <c r="C82" s="45"/>
      <c r="D82" s="46"/>
      <c r="E82" s="46"/>
      <c r="F82" s="46"/>
      <c r="G82" s="46"/>
      <c r="H82" s="46"/>
      <c r="I82" s="46"/>
    </row>
    <row r="83" spans="1:9">
      <c r="A83" s="14"/>
      <c r="B83" s="14"/>
      <c r="C83" s="45"/>
      <c r="D83" s="46"/>
      <c r="E83" s="46"/>
      <c r="F83" s="46"/>
      <c r="G83" s="46"/>
      <c r="H83" s="46"/>
      <c r="I83" s="46"/>
    </row>
    <row r="84" spans="1:9">
      <c r="A84" s="14"/>
      <c r="B84" s="14"/>
      <c r="C84" s="45"/>
      <c r="D84" s="46"/>
      <c r="E84" s="46"/>
      <c r="F84" s="46"/>
      <c r="G84" s="46"/>
      <c r="H84" s="46"/>
      <c r="I84" s="46"/>
    </row>
    <row r="85" spans="1:9">
      <c r="A85" s="14"/>
      <c r="B85" s="14"/>
      <c r="C85" s="45"/>
      <c r="D85" s="46"/>
      <c r="E85" s="46"/>
      <c r="F85" s="46"/>
      <c r="G85" s="46"/>
      <c r="H85" s="46"/>
      <c r="I85" s="46"/>
    </row>
    <row r="86" spans="1:9">
      <c r="A86" s="14"/>
      <c r="B86" s="14"/>
      <c r="C86" s="45"/>
      <c r="D86" s="46"/>
      <c r="E86" s="46"/>
      <c r="F86" s="46"/>
      <c r="G86" s="46"/>
      <c r="H86" s="46"/>
      <c r="I86" s="46"/>
    </row>
    <row r="87" spans="1:9">
      <c r="A87" s="14"/>
      <c r="B87" s="14"/>
      <c r="C87" s="45"/>
      <c r="D87" s="46"/>
      <c r="E87" s="46"/>
      <c r="F87" s="46"/>
      <c r="G87" s="46"/>
      <c r="H87" s="46"/>
      <c r="I87" s="46"/>
    </row>
    <row r="88" spans="1:9">
      <c r="A88" s="14"/>
      <c r="B88" s="14"/>
      <c r="C88" s="45"/>
      <c r="D88" s="46"/>
      <c r="E88" s="46"/>
      <c r="F88" s="46"/>
      <c r="G88" s="46"/>
      <c r="H88" s="46"/>
      <c r="I88" s="46"/>
    </row>
    <row r="89" spans="1:9">
      <c r="A89" s="14"/>
      <c r="B89" s="14"/>
      <c r="C89" s="45"/>
      <c r="D89" s="46"/>
      <c r="E89" s="46"/>
      <c r="F89" s="46"/>
      <c r="G89" s="46"/>
      <c r="H89" s="46"/>
      <c r="I89" s="46"/>
    </row>
    <row r="90" spans="1:9">
      <c r="A90" s="14"/>
      <c r="B90" s="14"/>
      <c r="C90" s="45"/>
      <c r="D90" s="46"/>
      <c r="E90" s="46"/>
      <c r="F90" s="46"/>
      <c r="G90" s="46"/>
      <c r="H90" s="46"/>
      <c r="I90" s="46"/>
    </row>
    <row r="91" spans="1:9">
      <c r="A91" s="14"/>
      <c r="B91" s="14"/>
      <c r="C91" s="45"/>
      <c r="D91" s="46"/>
      <c r="E91" s="46"/>
      <c r="F91" s="46"/>
      <c r="G91" s="46"/>
      <c r="H91" s="46"/>
      <c r="I91" s="46"/>
    </row>
    <row r="92" spans="1:9">
      <c r="A92" s="14"/>
      <c r="B92" s="14"/>
      <c r="C92" s="45"/>
      <c r="D92" s="46"/>
      <c r="E92" s="46"/>
      <c r="F92" s="46"/>
      <c r="G92" s="46"/>
      <c r="H92" s="46"/>
      <c r="I92" s="46"/>
    </row>
    <row r="93" spans="1:9">
      <c r="A93" s="14"/>
      <c r="B93" s="14"/>
      <c r="C93" s="45"/>
      <c r="D93" s="46"/>
      <c r="E93" s="46"/>
      <c r="F93" s="46"/>
      <c r="G93" s="46"/>
      <c r="H93" s="46"/>
      <c r="I93" s="46"/>
    </row>
    <row r="94" spans="1:9">
      <c r="A94" s="14"/>
      <c r="B94" s="14"/>
      <c r="C94" s="45"/>
      <c r="D94" s="46"/>
      <c r="E94" s="46"/>
      <c r="F94" s="46"/>
      <c r="G94" s="46"/>
      <c r="H94" s="46"/>
      <c r="I94" s="46"/>
    </row>
    <row r="95" spans="1:9">
      <c r="A95" s="14"/>
      <c r="B95" s="14"/>
      <c r="C95" s="45"/>
      <c r="D95" s="46"/>
      <c r="E95" s="46"/>
      <c r="F95" s="46"/>
      <c r="G95" s="46"/>
      <c r="H95" s="46"/>
      <c r="I95" s="46"/>
    </row>
    <row r="96" spans="1:9">
      <c r="A96" s="14"/>
      <c r="B96" s="14"/>
      <c r="C96" s="45"/>
      <c r="D96" s="46"/>
      <c r="E96" s="46"/>
      <c r="F96" s="46"/>
      <c r="G96" s="46"/>
      <c r="H96" s="46"/>
      <c r="I96" s="46"/>
    </row>
    <row r="97" spans="1:9">
      <c r="A97" s="14"/>
      <c r="B97" s="14"/>
      <c r="C97" s="45"/>
      <c r="D97" s="46"/>
      <c r="E97" s="46"/>
      <c r="F97" s="46"/>
      <c r="G97" s="46"/>
      <c r="H97" s="46"/>
      <c r="I97" s="46"/>
    </row>
    <row r="98" spans="1:9">
      <c r="A98" s="14"/>
      <c r="B98" s="14"/>
      <c r="C98" s="45"/>
      <c r="D98" s="46"/>
      <c r="E98" s="46"/>
      <c r="F98" s="46"/>
      <c r="G98" s="46"/>
      <c r="H98" s="46"/>
      <c r="I98" s="46"/>
    </row>
    <row r="99" spans="1:9">
      <c r="A99" s="14"/>
      <c r="B99" s="14"/>
      <c r="C99" s="45"/>
      <c r="D99" s="46"/>
      <c r="E99" s="46"/>
      <c r="F99" s="46"/>
      <c r="G99" s="46"/>
      <c r="H99" s="46"/>
      <c r="I99" s="46"/>
    </row>
    <row r="100" spans="1:9">
      <c r="A100" s="14"/>
      <c r="B100" s="14"/>
      <c r="C100" s="45"/>
      <c r="D100" s="46"/>
      <c r="E100" s="46"/>
      <c r="F100" s="46"/>
      <c r="G100" s="46"/>
      <c r="H100" s="46"/>
      <c r="I100" s="46"/>
    </row>
    <row r="101" spans="1:9">
      <c r="C101" s="6"/>
      <c r="D101" s="5"/>
      <c r="E101" s="5"/>
      <c r="F101" s="5"/>
      <c r="G101" s="5"/>
      <c r="H101" s="5"/>
      <c r="I101" s="5"/>
    </row>
    <row r="102" spans="1:9">
      <c r="C102" s="6"/>
      <c r="D102" s="5"/>
      <c r="E102" s="5"/>
      <c r="F102" s="5"/>
      <c r="G102" s="5"/>
      <c r="H102" s="5"/>
      <c r="I102" s="5"/>
    </row>
    <row r="103" spans="1:9">
      <c r="C103" s="6"/>
      <c r="D103" s="5"/>
      <c r="E103" s="5"/>
      <c r="F103" s="5"/>
      <c r="G103" s="5"/>
      <c r="H103" s="5"/>
      <c r="I103" s="5"/>
    </row>
    <row r="104" spans="1:9">
      <c r="C104" s="6"/>
      <c r="D104" s="5"/>
      <c r="E104" s="5"/>
      <c r="F104" s="5"/>
      <c r="G104" s="5"/>
      <c r="H104" s="5"/>
      <c r="I104" s="5"/>
    </row>
    <row r="105" spans="1:9">
      <c r="C105" s="6"/>
      <c r="D105" s="5"/>
      <c r="E105" s="5"/>
      <c r="F105" s="5"/>
      <c r="G105" s="5"/>
      <c r="H105" s="5"/>
      <c r="I105" s="5"/>
    </row>
    <row r="106" spans="1:9">
      <c r="C106" s="6"/>
      <c r="D106" s="5"/>
      <c r="E106" s="5"/>
      <c r="F106" s="5"/>
      <c r="G106" s="5"/>
      <c r="H106" s="5"/>
      <c r="I106" s="5"/>
    </row>
    <row r="107" spans="1:9">
      <c r="C107" s="6"/>
      <c r="D107" s="5"/>
      <c r="E107" s="5"/>
      <c r="F107" s="5"/>
      <c r="G107" s="5"/>
      <c r="H107" s="5"/>
      <c r="I107" s="5"/>
    </row>
    <row r="108" spans="1:9">
      <c r="C108" s="6"/>
      <c r="D108" s="5"/>
      <c r="E108" s="5"/>
      <c r="F108" s="5"/>
      <c r="G108" s="5"/>
      <c r="H108" s="5"/>
      <c r="I108" s="5"/>
    </row>
    <row r="109" spans="1:9">
      <c r="C109" s="6"/>
      <c r="D109" s="5"/>
      <c r="E109" s="5"/>
      <c r="F109" s="5"/>
      <c r="G109" s="5"/>
      <c r="H109" s="5"/>
      <c r="I109" s="5"/>
    </row>
    <row r="110" spans="1:9">
      <c r="C110" s="6"/>
      <c r="D110" s="5"/>
      <c r="E110" s="5"/>
      <c r="F110" s="5"/>
      <c r="G110" s="5"/>
      <c r="H110" s="5"/>
      <c r="I110" s="5"/>
    </row>
    <row r="111" spans="1:9">
      <c r="C111" s="6"/>
      <c r="D111" s="5"/>
      <c r="E111" s="5"/>
      <c r="F111" s="5"/>
      <c r="G111" s="5"/>
      <c r="H111" s="5"/>
      <c r="I111" s="5"/>
    </row>
    <row r="112" spans="1:9">
      <c r="C112" s="6"/>
      <c r="D112" s="5"/>
      <c r="E112" s="5"/>
      <c r="F112" s="5"/>
      <c r="G112" s="5"/>
      <c r="H112" s="5"/>
      <c r="I112" s="5"/>
    </row>
    <row r="113" spans="3:9">
      <c r="C113" s="6"/>
      <c r="D113" s="5"/>
      <c r="E113" s="5"/>
      <c r="F113" s="5"/>
      <c r="G113" s="5"/>
      <c r="H113" s="5"/>
      <c r="I113" s="5"/>
    </row>
    <row r="114" spans="3:9">
      <c r="C114" s="6"/>
      <c r="D114" s="5"/>
      <c r="E114" s="5"/>
      <c r="F114" s="5"/>
      <c r="G114" s="5"/>
      <c r="H114" s="5"/>
      <c r="I114" s="5"/>
    </row>
    <row r="115" spans="3:9">
      <c r="C115" s="6"/>
      <c r="D115" s="5"/>
      <c r="E115" s="5"/>
      <c r="F115" s="5"/>
      <c r="G115" s="5"/>
      <c r="H115" s="5"/>
      <c r="I115" s="5"/>
    </row>
    <row r="116" spans="3:9">
      <c r="C116" s="6"/>
      <c r="D116" s="5"/>
      <c r="E116" s="5"/>
      <c r="F116" s="5"/>
      <c r="G116" s="5"/>
      <c r="H116" s="5"/>
      <c r="I116" s="5"/>
    </row>
    <row r="117" spans="3:9">
      <c r="C117" s="6"/>
      <c r="D117" s="5"/>
      <c r="E117" s="5"/>
      <c r="F117" s="5"/>
      <c r="G117" s="5"/>
      <c r="H117" s="5"/>
      <c r="I117" s="5"/>
    </row>
    <row r="118" spans="3:9">
      <c r="C118" s="6"/>
      <c r="D118" s="5"/>
      <c r="E118" s="5"/>
      <c r="F118" s="5"/>
      <c r="G118" s="5"/>
      <c r="H118" s="5"/>
      <c r="I118" s="5"/>
    </row>
    <row r="119" spans="3:9">
      <c r="C119" s="6"/>
      <c r="D119" s="5"/>
      <c r="E119" s="5"/>
      <c r="F119" s="5"/>
      <c r="G119" s="5"/>
      <c r="H119" s="5"/>
      <c r="I119" s="5"/>
    </row>
    <row r="120" spans="3:9">
      <c r="C120" s="6"/>
      <c r="D120" s="5"/>
      <c r="E120" s="5"/>
      <c r="F120" s="5"/>
      <c r="G120" s="5"/>
      <c r="H120" s="5"/>
      <c r="I120" s="5"/>
    </row>
    <row r="121" spans="3:9">
      <c r="C121" s="6"/>
      <c r="D121" s="5"/>
      <c r="E121" s="5"/>
      <c r="F121" s="5"/>
      <c r="G121" s="5"/>
      <c r="H121" s="5"/>
      <c r="I121" s="5"/>
    </row>
    <row r="122" spans="3:9">
      <c r="C122" s="6"/>
      <c r="D122" s="5"/>
      <c r="E122" s="5"/>
      <c r="F122" s="5"/>
      <c r="G122" s="5"/>
      <c r="H122" s="5"/>
      <c r="I122" s="5"/>
    </row>
    <row r="123" spans="3:9">
      <c r="C123" s="6"/>
      <c r="D123" s="5"/>
      <c r="E123" s="5"/>
      <c r="F123" s="5"/>
      <c r="G123" s="5"/>
      <c r="H123" s="5"/>
      <c r="I123" s="5"/>
    </row>
    <row r="124" spans="3:9">
      <c r="C124" s="6"/>
      <c r="D124" s="5"/>
      <c r="E124" s="5"/>
      <c r="F124" s="5"/>
      <c r="G124" s="5"/>
      <c r="H124" s="5"/>
      <c r="I124" s="5"/>
    </row>
    <row r="125" spans="3:9">
      <c r="C125" s="6"/>
      <c r="D125" s="5"/>
      <c r="E125" s="5"/>
      <c r="F125" s="5"/>
      <c r="G125" s="5"/>
      <c r="H125" s="5"/>
      <c r="I125" s="5"/>
    </row>
    <row r="126" spans="3:9">
      <c r="C126" s="6"/>
      <c r="D126" s="5"/>
      <c r="E126" s="5"/>
      <c r="F126" s="5"/>
      <c r="G126" s="5"/>
      <c r="H126" s="5"/>
      <c r="I126" s="5"/>
    </row>
    <row r="127" spans="3:9">
      <c r="C127" s="6"/>
      <c r="D127" s="5"/>
      <c r="E127" s="5"/>
      <c r="F127" s="5"/>
      <c r="G127" s="5"/>
      <c r="H127" s="5"/>
      <c r="I127" s="5"/>
    </row>
    <row r="128" spans="3:9">
      <c r="C128" s="6"/>
      <c r="D128" s="5"/>
      <c r="E128" s="5"/>
      <c r="F128" s="5"/>
      <c r="G128" s="5"/>
      <c r="H128" s="5"/>
      <c r="I128" s="5"/>
    </row>
    <row r="129" spans="3:9">
      <c r="C129" s="6"/>
      <c r="D129" s="5"/>
      <c r="E129" s="5"/>
      <c r="F129" s="5"/>
      <c r="G129" s="5"/>
      <c r="H129" s="5"/>
      <c r="I129" s="5"/>
    </row>
    <row r="130" spans="3:9">
      <c r="C130" s="6"/>
      <c r="D130" s="5"/>
      <c r="E130" s="5"/>
      <c r="F130" s="5"/>
      <c r="G130" s="5"/>
      <c r="H130" s="5"/>
      <c r="I130" s="5"/>
    </row>
    <row r="131" spans="3:9">
      <c r="C131" s="6"/>
      <c r="D131" s="5"/>
      <c r="E131" s="5"/>
      <c r="F131" s="5"/>
      <c r="G131" s="5"/>
      <c r="H131" s="5"/>
      <c r="I131" s="5"/>
    </row>
    <row r="132" spans="3:9">
      <c r="C132" s="6"/>
      <c r="D132" s="5"/>
      <c r="E132" s="5"/>
      <c r="F132" s="5"/>
      <c r="G132" s="5"/>
      <c r="H132" s="5"/>
      <c r="I132" s="5"/>
    </row>
    <row r="133" spans="3:9">
      <c r="C133" s="6"/>
      <c r="D133" s="5"/>
      <c r="E133" s="5"/>
      <c r="F133" s="5"/>
      <c r="G133" s="5"/>
      <c r="H133" s="5"/>
      <c r="I133" s="5"/>
    </row>
    <row r="134" spans="3:9">
      <c r="C134" s="6"/>
      <c r="D134" s="5"/>
      <c r="E134" s="5"/>
      <c r="F134" s="5"/>
      <c r="G134" s="5"/>
      <c r="H134" s="5"/>
      <c r="I134" s="5"/>
    </row>
    <row r="135" spans="3:9">
      <c r="C135" s="6"/>
      <c r="D135" s="5"/>
      <c r="E135" s="5"/>
      <c r="F135" s="5"/>
      <c r="G135" s="5"/>
      <c r="H135" s="5"/>
      <c r="I135" s="5"/>
    </row>
    <row r="136" spans="3:9">
      <c r="C136" s="6"/>
      <c r="D136" s="5"/>
      <c r="E136" s="5"/>
      <c r="F136" s="5"/>
      <c r="G136" s="5"/>
      <c r="H136" s="5"/>
      <c r="I136" s="5"/>
    </row>
    <row r="137" spans="3:9">
      <c r="C137" s="6"/>
      <c r="D137" s="5"/>
      <c r="E137" s="5"/>
      <c r="F137" s="5"/>
      <c r="G137" s="5"/>
      <c r="H137" s="5"/>
      <c r="I137" s="5"/>
    </row>
    <row r="138" spans="3:9">
      <c r="C138" s="6"/>
      <c r="D138" s="5"/>
      <c r="E138" s="5"/>
      <c r="F138" s="5"/>
      <c r="G138" s="5"/>
      <c r="H138" s="5"/>
      <c r="I138" s="5"/>
    </row>
    <row r="139" spans="3:9">
      <c r="C139" s="6"/>
      <c r="D139" s="5"/>
      <c r="E139" s="5"/>
      <c r="F139" s="5"/>
      <c r="G139" s="5"/>
      <c r="H139" s="5"/>
      <c r="I139" s="5"/>
    </row>
    <row r="140" spans="3:9">
      <c r="C140" s="6"/>
      <c r="D140" s="5"/>
      <c r="E140" s="5"/>
      <c r="F140" s="5"/>
      <c r="G140" s="5"/>
      <c r="H140" s="5"/>
      <c r="I140" s="5"/>
    </row>
    <row r="141" spans="3:9">
      <c r="C141" s="6"/>
      <c r="D141" s="5"/>
      <c r="E141" s="5"/>
      <c r="F141" s="5"/>
      <c r="G141" s="5"/>
      <c r="H141" s="5"/>
      <c r="I141" s="5"/>
    </row>
    <row r="142" spans="3:9">
      <c r="C142" s="6"/>
      <c r="D142" s="5"/>
      <c r="E142" s="5"/>
      <c r="F142" s="5"/>
      <c r="G142" s="5"/>
      <c r="H142" s="5"/>
      <c r="I142" s="5"/>
    </row>
    <row r="143" spans="3:9">
      <c r="C143" s="6"/>
      <c r="D143" s="5"/>
      <c r="E143" s="5"/>
      <c r="F143" s="5"/>
      <c r="G143" s="5"/>
      <c r="H143" s="5"/>
      <c r="I143" s="5"/>
    </row>
    <row r="144" spans="3:9">
      <c r="C144" s="6"/>
      <c r="D144" s="5"/>
      <c r="E144" s="5"/>
      <c r="F144" s="5"/>
      <c r="G144" s="5"/>
      <c r="H144" s="5"/>
      <c r="I144" s="5"/>
    </row>
    <row r="145" spans="3:9">
      <c r="C145" s="6"/>
      <c r="D145" s="5"/>
      <c r="E145" s="5"/>
      <c r="F145" s="5"/>
      <c r="G145" s="5"/>
      <c r="H145" s="5"/>
      <c r="I145" s="5"/>
    </row>
    <row r="146" spans="3:9">
      <c r="C146" s="6"/>
      <c r="D146" s="5"/>
      <c r="E146" s="5"/>
      <c r="F146" s="5"/>
      <c r="G146" s="5"/>
      <c r="H146" s="5"/>
      <c r="I146" s="5"/>
    </row>
    <row r="147" spans="3:9">
      <c r="C147" s="6"/>
      <c r="D147" s="5"/>
      <c r="E147" s="5"/>
      <c r="F147" s="5"/>
      <c r="G147" s="5"/>
      <c r="H147" s="5"/>
      <c r="I147" s="5"/>
    </row>
    <row r="148" spans="3:9">
      <c r="C148" s="6"/>
      <c r="D148" s="5"/>
      <c r="E148" s="5"/>
      <c r="F148" s="5"/>
      <c r="G148" s="5"/>
      <c r="H148" s="5"/>
      <c r="I148" s="5"/>
    </row>
    <row r="149" spans="3:9">
      <c r="C149" s="6"/>
      <c r="D149" s="5"/>
      <c r="E149" s="5"/>
      <c r="F149" s="5"/>
      <c r="G149" s="5"/>
      <c r="H149" s="5"/>
      <c r="I149" s="5"/>
    </row>
    <row r="150" spans="3:9">
      <c r="C150" s="6"/>
      <c r="D150" s="5"/>
      <c r="E150" s="5"/>
      <c r="F150" s="5"/>
      <c r="G150" s="5"/>
      <c r="H150" s="5"/>
      <c r="I150" s="5"/>
    </row>
    <row r="151" spans="3:9">
      <c r="C151" s="6"/>
      <c r="D151" s="5"/>
      <c r="E151" s="5"/>
      <c r="F151" s="5"/>
      <c r="G151" s="5"/>
      <c r="H151" s="5"/>
      <c r="I151" s="5"/>
    </row>
    <row r="152" spans="3:9">
      <c r="C152" s="6"/>
      <c r="D152" s="6"/>
      <c r="E152" s="6"/>
      <c r="F152" s="6"/>
      <c r="G152" s="6"/>
      <c r="H152" s="6"/>
      <c r="I152" s="6"/>
    </row>
    <row r="153" spans="3:9">
      <c r="C153" s="6"/>
      <c r="D153" s="6"/>
      <c r="E153" s="6"/>
      <c r="F153" s="6"/>
      <c r="G153" s="6"/>
      <c r="H153" s="6"/>
      <c r="I153" s="6"/>
    </row>
    <row r="154" spans="3:9">
      <c r="C154" s="6"/>
      <c r="D154" s="6"/>
      <c r="E154" s="6"/>
      <c r="F154" s="6"/>
      <c r="G154" s="6"/>
      <c r="H154" s="6"/>
      <c r="I154" s="6"/>
    </row>
    <row r="155" spans="3:9">
      <c r="C155" s="6"/>
      <c r="D155" s="6"/>
      <c r="E155" s="6"/>
      <c r="F155" s="6"/>
      <c r="G155" s="6"/>
      <c r="H155" s="6"/>
      <c r="I155" s="6"/>
    </row>
    <row r="156" spans="3:9">
      <c r="C156" s="6"/>
      <c r="D156" s="6"/>
      <c r="E156" s="6"/>
      <c r="F156" s="6"/>
      <c r="G156" s="6"/>
      <c r="H156" s="6"/>
      <c r="I156" s="6"/>
    </row>
    <row r="157" spans="3:9">
      <c r="C157" s="6"/>
      <c r="D157" s="6"/>
      <c r="E157" s="6"/>
      <c r="F157" s="6"/>
      <c r="G157" s="6"/>
      <c r="H157" s="6"/>
      <c r="I157" s="6"/>
    </row>
    <row r="158" spans="3:9">
      <c r="C158" s="6"/>
      <c r="D158" s="6"/>
      <c r="E158" s="6"/>
      <c r="F158" s="6"/>
      <c r="G158" s="6"/>
      <c r="H158" s="6"/>
      <c r="I158" s="6"/>
    </row>
    <row r="159" spans="3:9">
      <c r="C159" s="6"/>
      <c r="D159" s="6"/>
      <c r="E159" s="6"/>
      <c r="F159" s="6"/>
      <c r="G159" s="6"/>
      <c r="H159" s="6"/>
      <c r="I159" s="6"/>
    </row>
    <row r="160" spans="3:9">
      <c r="C160" s="6"/>
      <c r="D160" s="6"/>
      <c r="E160" s="6"/>
      <c r="F160" s="6"/>
      <c r="G160" s="6"/>
      <c r="H160" s="6"/>
      <c r="I160" s="6"/>
    </row>
    <row r="161" spans="3:9">
      <c r="C161" s="6"/>
      <c r="D161" s="6"/>
      <c r="E161" s="6"/>
      <c r="F161" s="6"/>
      <c r="G161" s="6"/>
      <c r="H161" s="6"/>
      <c r="I161" s="6"/>
    </row>
    <row r="162" spans="3:9">
      <c r="C162" s="6"/>
      <c r="D162" s="6"/>
      <c r="E162" s="6"/>
      <c r="F162" s="6"/>
      <c r="G162" s="6"/>
      <c r="H162" s="6"/>
      <c r="I162" s="6"/>
    </row>
    <row r="163" spans="3:9">
      <c r="C163" s="6"/>
      <c r="D163" s="6"/>
      <c r="E163" s="6"/>
      <c r="F163" s="6"/>
      <c r="G163" s="6"/>
      <c r="H163" s="6"/>
      <c r="I163" s="6"/>
    </row>
    <row r="164" spans="3:9">
      <c r="C164" s="6"/>
      <c r="D164" s="6"/>
      <c r="E164" s="6"/>
      <c r="F164" s="6"/>
      <c r="G164" s="6"/>
      <c r="H164" s="6"/>
      <c r="I164" s="6"/>
    </row>
    <row r="165" spans="3:9">
      <c r="C165" s="6"/>
      <c r="D165" s="6"/>
      <c r="E165" s="6"/>
      <c r="F165" s="6"/>
      <c r="G165" s="6"/>
      <c r="H165" s="6"/>
      <c r="I165" s="6"/>
    </row>
    <row r="166" spans="3:9">
      <c r="C166" s="6"/>
      <c r="D166" s="6"/>
      <c r="E166" s="6"/>
      <c r="F166" s="6"/>
      <c r="G166" s="6"/>
      <c r="H166" s="6"/>
      <c r="I166" s="6"/>
    </row>
    <row r="167" spans="3:9">
      <c r="C167" s="6"/>
      <c r="D167" s="6"/>
      <c r="E167" s="6"/>
      <c r="F167" s="6"/>
      <c r="G167" s="6"/>
      <c r="H167" s="6"/>
      <c r="I167" s="6"/>
    </row>
    <row r="168" spans="3:9">
      <c r="C168" s="6"/>
      <c r="D168" s="6"/>
      <c r="E168" s="6"/>
      <c r="F168" s="6"/>
      <c r="G168" s="6"/>
      <c r="H168" s="6"/>
      <c r="I168" s="6"/>
    </row>
    <row r="169" spans="3:9">
      <c r="C169" s="6"/>
      <c r="D169" s="6"/>
      <c r="E169" s="6"/>
      <c r="F169" s="6"/>
      <c r="G169" s="6"/>
      <c r="H169" s="6"/>
      <c r="I169" s="6"/>
    </row>
    <row r="170" spans="3:9">
      <c r="C170" s="6"/>
      <c r="D170" s="6"/>
      <c r="E170" s="6"/>
      <c r="F170" s="6"/>
      <c r="G170" s="6"/>
      <c r="H170" s="6"/>
      <c r="I170" s="6"/>
    </row>
    <row r="171" spans="3:9">
      <c r="C171" s="6"/>
      <c r="D171" s="6"/>
      <c r="E171" s="6"/>
      <c r="F171" s="6"/>
      <c r="G171" s="6"/>
      <c r="H171" s="6"/>
      <c r="I171" s="6"/>
    </row>
    <row r="172" spans="3:9">
      <c r="C172" s="6"/>
      <c r="D172" s="6"/>
      <c r="E172" s="6"/>
      <c r="F172" s="6"/>
      <c r="G172" s="6"/>
      <c r="H172" s="6"/>
      <c r="I172" s="6"/>
    </row>
    <row r="173" spans="3:9">
      <c r="C173" s="6"/>
      <c r="D173" s="6"/>
      <c r="E173" s="6"/>
      <c r="F173" s="6"/>
      <c r="G173" s="6"/>
      <c r="H173" s="6"/>
      <c r="I173" s="6"/>
    </row>
    <row r="174" spans="3:9">
      <c r="C174" s="6"/>
      <c r="D174" s="6"/>
      <c r="E174" s="6"/>
      <c r="F174" s="6"/>
      <c r="G174" s="6"/>
      <c r="H174" s="6"/>
      <c r="I174" s="6"/>
    </row>
    <row r="175" spans="3:9">
      <c r="C175" s="6"/>
      <c r="D175" s="6"/>
      <c r="E175" s="6"/>
      <c r="F175" s="6"/>
      <c r="G175" s="6"/>
      <c r="H175" s="6"/>
      <c r="I175" s="6"/>
    </row>
    <row r="176" spans="3:9">
      <c r="C176" s="6"/>
      <c r="D176" s="6"/>
      <c r="E176" s="6"/>
      <c r="F176" s="6"/>
      <c r="G176" s="6"/>
      <c r="H176" s="6"/>
      <c r="I176" s="6"/>
    </row>
    <row r="177" spans="3:9">
      <c r="C177" s="6"/>
      <c r="D177" s="6"/>
      <c r="E177" s="6"/>
      <c r="F177" s="6"/>
      <c r="G177" s="6"/>
      <c r="H177" s="6"/>
      <c r="I177" s="6"/>
    </row>
    <row r="178" spans="3:9">
      <c r="C178" s="6"/>
      <c r="D178" s="6"/>
      <c r="E178" s="6"/>
      <c r="F178" s="6"/>
      <c r="G178" s="6"/>
      <c r="H178" s="6"/>
      <c r="I178" s="6"/>
    </row>
    <row r="179" spans="3:9">
      <c r="C179" s="6"/>
      <c r="D179" s="6"/>
      <c r="E179" s="6"/>
      <c r="F179" s="6"/>
      <c r="G179" s="6"/>
      <c r="H179" s="6"/>
      <c r="I179" s="6"/>
    </row>
    <row r="180" spans="3:9">
      <c r="C180" s="6"/>
      <c r="D180" s="6"/>
      <c r="E180" s="6"/>
      <c r="F180" s="6"/>
      <c r="G180" s="6"/>
      <c r="H180" s="6"/>
      <c r="I180" s="6"/>
    </row>
    <row r="181" spans="3:9">
      <c r="C181" s="6"/>
      <c r="D181" s="6"/>
      <c r="E181" s="6"/>
      <c r="F181" s="6"/>
      <c r="G181" s="6"/>
      <c r="H181" s="6"/>
      <c r="I181" s="6"/>
    </row>
    <row r="182" spans="3:9">
      <c r="C182" s="6"/>
      <c r="D182" s="6"/>
      <c r="E182" s="6"/>
      <c r="F182" s="6"/>
      <c r="G182" s="6"/>
      <c r="H182" s="6"/>
      <c r="I182" s="6"/>
    </row>
    <row r="183" spans="3:9">
      <c r="C183" s="6"/>
      <c r="D183" s="6"/>
      <c r="E183" s="6"/>
      <c r="F183" s="6"/>
      <c r="G183" s="6"/>
      <c r="H183" s="6"/>
      <c r="I183" s="6"/>
    </row>
    <row r="184" spans="3:9">
      <c r="C184" s="6"/>
      <c r="D184" s="6"/>
      <c r="E184" s="6"/>
      <c r="F184" s="6"/>
      <c r="G184" s="6"/>
      <c r="H184" s="6"/>
      <c r="I184" s="6"/>
    </row>
    <row r="185" spans="3:9">
      <c r="C185" s="6"/>
      <c r="D185" s="6"/>
      <c r="E185" s="6"/>
      <c r="F185" s="6"/>
      <c r="G185" s="6"/>
      <c r="H185" s="6"/>
      <c r="I185" s="6"/>
    </row>
    <row r="186" spans="3:9">
      <c r="C186" s="6"/>
      <c r="D186" s="6"/>
      <c r="E186" s="6"/>
      <c r="F186" s="6"/>
      <c r="G186" s="6"/>
      <c r="H186" s="6"/>
      <c r="I186" s="6"/>
    </row>
    <row r="187" spans="3:9">
      <c r="C187" s="6"/>
      <c r="D187" s="6"/>
      <c r="E187" s="6"/>
      <c r="F187" s="6"/>
      <c r="G187" s="6"/>
      <c r="H187" s="6"/>
      <c r="I187" s="6"/>
    </row>
    <row r="188" spans="3:9">
      <c r="C188" s="6"/>
      <c r="D188" s="6"/>
      <c r="E188" s="6"/>
      <c r="F188" s="6"/>
      <c r="G188" s="6"/>
      <c r="H188" s="6"/>
      <c r="I188" s="6"/>
    </row>
    <row r="189" spans="3:9">
      <c r="C189" s="6"/>
      <c r="D189" s="6"/>
      <c r="E189" s="6"/>
      <c r="F189" s="6"/>
      <c r="G189" s="6"/>
      <c r="H189" s="6"/>
      <c r="I189" s="6"/>
    </row>
    <row r="190" spans="3:9">
      <c r="C190" s="6"/>
      <c r="D190" s="6"/>
      <c r="E190" s="6"/>
      <c r="F190" s="6"/>
      <c r="G190" s="6"/>
      <c r="H190" s="6"/>
      <c r="I190" s="6"/>
    </row>
    <row r="191" spans="3:9">
      <c r="C191" s="6"/>
      <c r="D191" s="6"/>
      <c r="E191" s="6"/>
      <c r="F191" s="6"/>
      <c r="G191" s="6"/>
      <c r="H191" s="6"/>
      <c r="I191" s="6"/>
    </row>
    <row r="192" spans="3:9">
      <c r="C192" s="6"/>
      <c r="D192" s="6"/>
      <c r="E192" s="6"/>
      <c r="F192" s="6"/>
      <c r="G192" s="6"/>
      <c r="H192" s="6"/>
      <c r="I192" s="6"/>
    </row>
    <row r="193" spans="3:9">
      <c r="C193" s="6"/>
      <c r="D193" s="6"/>
      <c r="E193" s="6"/>
      <c r="F193" s="6"/>
      <c r="G193" s="6"/>
      <c r="H193" s="6"/>
      <c r="I193" s="6"/>
    </row>
    <row r="194" spans="3:9">
      <c r="C194" s="6"/>
      <c r="D194" s="6"/>
      <c r="E194" s="6"/>
      <c r="F194" s="6"/>
      <c r="G194" s="6"/>
      <c r="H194" s="6"/>
      <c r="I194" s="6"/>
    </row>
    <row r="195" spans="3:9">
      <c r="C195" s="6"/>
      <c r="D195" s="6"/>
      <c r="E195" s="6"/>
      <c r="F195" s="6"/>
      <c r="G195" s="6"/>
      <c r="H195" s="6"/>
      <c r="I195" s="6"/>
    </row>
    <row r="196" spans="3:9">
      <c r="C196" s="6"/>
      <c r="D196" s="6"/>
      <c r="E196" s="6"/>
      <c r="F196" s="6"/>
      <c r="G196" s="6"/>
      <c r="H196" s="6"/>
      <c r="I196" s="6"/>
    </row>
    <row r="197" spans="3:9">
      <c r="C197" s="6"/>
      <c r="D197" s="6"/>
      <c r="E197" s="6"/>
      <c r="F197" s="6"/>
      <c r="G197" s="6"/>
      <c r="H197" s="6"/>
      <c r="I197" s="6"/>
    </row>
    <row r="198" spans="3:9">
      <c r="C198" s="6"/>
      <c r="D198" s="6"/>
      <c r="E198" s="6"/>
      <c r="F198" s="6"/>
      <c r="G198" s="6"/>
      <c r="H198" s="6"/>
      <c r="I198" s="6"/>
    </row>
    <row r="199" spans="3:9">
      <c r="C199" s="6"/>
      <c r="D199" s="6"/>
      <c r="E199" s="6"/>
      <c r="F199" s="6"/>
      <c r="G199" s="6"/>
      <c r="H199" s="6"/>
      <c r="I199" s="6"/>
    </row>
    <row r="200" spans="3:9">
      <c r="C200" s="6"/>
      <c r="D200" s="6"/>
      <c r="E200" s="6"/>
      <c r="F200" s="6"/>
      <c r="G200" s="6"/>
      <c r="H200" s="6"/>
      <c r="I200" s="6"/>
    </row>
    <row r="201" spans="3:9">
      <c r="C201" s="6"/>
      <c r="D201" s="6"/>
      <c r="E201" s="6"/>
      <c r="F201" s="6"/>
      <c r="G201" s="6"/>
      <c r="H201" s="6"/>
      <c r="I201" s="6"/>
    </row>
    <row r="202" spans="3:9">
      <c r="C202" s="6"/>
      <c r="D202" s="6"/>
      <c r="E202" s="6"/>
      <c r="F202" s="6"/>
      <c r="G202" s="6"/>
      <c r="H202" s="6"/>
      <c r="I202" s="6"/>
    </row>
    <row r="203" spans="3:9">
      <c r="C203" s="6"/>
      <c r="D203" s="6"/>
      <c r="E203" s="6"/>
      <c r="F203" s="6"/>
      <c r="G203" s="6"/>
      <c r="H203" s="6"/>
      <c r="I203" s="6"/>
    </row>
    <row r="204" spans="3:9">
      <c r="C204" s="6"/>
      <c r="D204" s="6"/>
      <c r="E204" s="6"/>
      <c r="F204" s="6"/>
      <c r="G204" s="6"/>
      <c r="H204" s="6"/>
      <c r="I204" s="6"/>
    </row>
    <row r="205" spans="3:9">
      <c r="C205" s="6"/>
      <c r="D205" s="6"/>
      <c r="E205" s="6"/>
      <c r="F205" s="6"/>
      <c r="G205" s="6"/>
      <c r="H205" s="6"/>
      <c r="I205" s="6"/>
    </row>
    <row r="206" spans="3:9">
      <c r="C206" s="6"/>
      <c r="D206" s="6"/>
      <c r="E206" s="6"/>
      <c r="F206" s="6"/>
      <c r="G206" s="6"/>
      <c r="H206" s="6"/>
      <c r="I206" s="6"/>
    </row>
    <row r="207" spans="3:9">
      <c r="C207" s="6"/>
      <c r="D207" s="6"/>
      <c r="E207" s="6"/>
      <c r="F207" s="6"/>
      <c r="G207" s="6"/>
      <c r="H207" s="6"/>
      <c r="I207" s="6"/>
    </row>
    <row r="208" spans="3:9">
      <c r="C208" s="6"/>
      <c r="D208" s="6"/>
      <c r="E208" s="6"/>
      <c r="F208" s="6"/>
      <c r="G208" s="6"/>
      <c r="H208" s="6"/>
      <c r="I208" s="6"/>
    </row>
    <row r="209" spans="3:9">
      <c r="C209" s="6"/>
      <c r="D209" s="6"/>
      <c r="E209" s="6"/>
      <c r="F209" s="6"/>
      <c r="G209" s="6"/>
      <c r="H209" s="6"/>
      <c r="I209" s="6"/>
    </row>
    <row r="210" spans="3:9">
      <c r="C210" s="6"/>
      <c r="D210" s="6"/>
      <c r="E210" s="6"/>
      <c r="F210" s="6"/>
      <c r="G210" s="6"/>
      <c r="H210" s="6"/>
      <c r="I210" s="6"/>
    </row>
    <row r="211" spans="3:9">
      <c r="C211" s="6"/>
      <c r="D211" s="6"/>
      <c r="E211" s="6"/>
      <c r="F211" s="6"/>
      <c r="G211" s="6"/>
      <c r="H211" s="6"/>
      <c r="I211" s="6"/>
    </row>
    <row r="212" spans="3:9">
      <c r="C212" s="6"/>
      <c r="D212" s="6"/>
      <c r="E212" s="6"/>
      <c r="F212" s="6"/>
      <c r="G212" s="6"/>
      <c r="H212" s="6"/>
      <c r="I212" s="6"/>
    </row>
    <row r="213" spans="3:9">
      <c r="C213" s="6"/>
      <c r="D213" s="6"/>
      <c r="E213" s="6"/>
      <c r="F213" s="6"/>
      <c r="G213" s="6"/>
      <c r="H213" s="6"/>
      <c r="I213" s="6"/>
    </row>
    <row r="214" spans="3:9">
      <c r="C214" s="6"/>
      <c r="D214" s="6"/>
      <c r="E214" s="6"/>
      <c r="F214" s="6"/>
      <c r="G214" s="6"/>
      <c r="H214" s="6"/>
      <c r="I214" s="6"/>
    </row>
    <row r="215" spans="3:9">
      <c r="C215" s="6"/>
      <c r="D215" s="6"/>
      <c r="E215" s="6"/>
      <c r="F215" s="6"/>
      <c r="G215" s="6"/>
      <c r="H215" s="6"/>
      <c r="I215" s="6"/>
    </row>
    <row r="216" spans="3:9">
      <c r="C216" s="6"/>
      <c r="D216" s="6"/>
      <c r="E216" s="6"/>
      <c r="F216" s="6"/>
      <c r="G216" s="6"/>
      <c r="H216" s="6"/>
      <c r="I216" s="6"/>
    </row>
    <row r="217" spans="3:9">
      <c r="C217" s="6"/>
      <c r="D217" s="6"/>
      <c r="E217" s="6"/>
      <c r="F217" s="6"/>
      <c r="G217" s="6"/>
      <c r="H217" s="6"/>
      <c r="I217" s="6"/>
    </row>
    <row r="218" spans="3:9">
      <c r="C218" s="6"/>
      <c r="D218" s="6"/>
      <c r="E218" s="6"/>
      <c r="F218" s="6"/>
      <c r="G218" s="6"/>
      <c r="H218" s="6"/>
      <c r="I218" s="6"/>
    </row>
    <row r="219" spans="3:9">
      <c r="C219" s="6"/>
      <c r="D219" s="6"/>
      <c r="E219" s="6"/>
      <c r="F219" s="6"/>
      <c r="G219" s="6"/>
      <c r="H219" s="6"/>
      <c r="I219" s="6"/>
    </row>
    <row r="220" spans="3:9">
      <c r="C220" s="6"/>
      <c r="D220" s="6"/>
      <c r="E220" s="6"/>
      <c r="F220" s="6"/>
      <c r="G220" s="6"/>
      <c r="H220" s="6"/>
      <c r="I220" s="6"/>
    </row>
    <row r="221" spans="3:9">
      <c r="C221" s="6"/>
      <c r="D221" s="6"/>
      <c r="E221" s="6"/>
      <c r="F221" s="6"/>
      <c r="G221" s="6"/>
      <c r="H221" s="6"/>
      <c r="I221" s="6"/>
    </row>
    <row r="222" spans="3:9">
      <c r="C222" s="6"/>
      <c r="D222" s="6"/>
      <c r="E222" s="6"/>
      <c r="F222" s="6"/>
      <c r="G222" s="6"/>
      <c r="H222" s="6"/>
      <c r="I222" s="6"/>
    </row>
    <row r="223" spans="3:9">
      <c r="C223" s="6"/>
      <c r="D223" s="6"/>
      <c r="E223" s="6"/>
      <c r="F223" s="6"/>
      <c r="G223" s="6"/>
      <c r="H223" s="6"/>
      <c r="I223" s="6"/>
    </row>
    <row r="224" spans="3:9">
      <c r="C224" s="6"/>
      <c r="D224" s="6"/>
      <c r="E224" s="6"/>
      <c r="F224" s="6"/>
      <c r="G224" s="6"/>
      <c r="H224" s="6"/>
      <c r="I224" s="6"/>
    </row>
    <row r="225" spans="3:9">
      <c r="C225" s="6"/>
      <c r="D225" s="6"/>
      <c r="E225" s="6"/>
      <c r="F225" s="6"/>
      <c r="G225" s="6"/>
      <c r="H225" s="6"/>
      <c r="I225" s="6"/>
    </row>
    <row r="226" spans="3:9">
      <c r="C226" s="6"/>
      <c r="D226" s="6"/>
      <c r="E226" s="6"/>
      <c r="F226" s="6"/>
      <c r="G226" s="6"/>
      <c r="H226" s="6"/>
      <c r="I226" s="6"/>
    </row>
    <row r="227" spans="3:9">
      <c r="C227" s="6"/>
      <c r="D227" s="6"/>
      <c r="E227" s="6"/>
      <c r="F227" s="6"/>
      <c r="G227" s="6"/>
      <c r="H227" s="6"/>
      <c r="I227" s="6"/>
    </row>
    <row r="228" spans="3:9">
      <c r="C228" s="6"/>
      <c r="D228" s="6"/>
      <c r="E228" s="6"/>
      <c r="F228" s="6"/>
      <c r="G228" s="6"/>
      <c r="H228" s="6"/>
      <c r="I228" s="6"/>
    </row>
    <row r="229" spans="3:9">
      <c r="C229" s="6"/>
      <c r="D229" s="6"/>
      <c r="E229" s="6"/>
      <c r="F229" s="6"/>
      <c r="G229" s="6"/>
      <c r="H229" s="6"/>
      <c r="I229" s="6"/>
    </row>
    <row r="230" spans="3:9">
      <c r="C230" s="6"/>
      <c r="D230" s="6"/>
      <c r="E230" s="6"/>
      <c r="F230" s="6"/>
      <c r="G230" s="6"/>
      <c r="H230" s="6"/>
      <c r="I230" s="6"/>
    </row>
    <row r="231" spans="3:9">
      <c r="C231" s="6"/>
      <c r="D231" s="6"/>
      <c r="E231" s="6"/>
      <c r="F231" s="6"/>
      <c r="G231" s="6"/>
      <c r="H231" s="6"/>
      <c r="I231" s="6"/>
    </row>
    <row r="232" spans="3:9">
      <c r="C232" s="6"/>
      <c r="D232" s="6"/>
      <c r="E232" s="6"/>
      <c r="F232" s="6"/>
      <c r="G232" s="6"/>
      <c r="H232" s="6"/>
      <c r="I232" s="6"/>
    </row>
    <row r="233" spans="3:9">
      <c r="C233" s="6"/>
      <c r="D233" s="6"/>
      <c r="E233" s="6"/>
      <c r="F233" s="6"/>
      <c r="G233" s="6"/>
      <c r="H233" s="6"/>
      <c r="I233" s="6"/>
    </row>
    <row r="234" spans="3:9">
      <c r="C234" s="6"/>
      <c r="D234" s="6"/>
      <c r="E234" s="6"/>
      <c r="F234" s="6"/>
      <c r="G234" s="6"/>
      <c r="H234" s="6"/>
      <c r="I234" s="6"/>
    </row>
    <row r="235" spans="3:9">
      <c r="C235" s="6"/>
      <c r="D235" s="6"/>
      <c r="E235" s="6"/>
      <c r="F235" s="6"/>
      <c r="G235" s="6"/>
      <c r="H235" s="6"/>
      <c r="I235" s="6"/>
    </row>
    <row r="236" spans="3:9">
      <c r="C236" s="6"/>
      <c r="D236" s="6"/>
      <c r="E236" s="6"/>
      <c r="F236" s="6"/>
      <c r="G236" s="6"/>
      <c r="H236" s="6"/>
      <c r="I236" s="6"/>
    </row>
    <row r="237" spans="3:9">
      <c r="C237" s="6"/>
      <c r="D237" s="6"/>
      <c r="E237" s="6"/>
      <c r="F237" s="6"/>
      <c r="G237" s="6"/>
      <c r="H237" s="6"/>
      <c r="I237" s="6"/>
    </row>
    <row r="238" spans="3:9">
      <c r="C238" s="6"/>
      <c r="D238" s="6"/>
      <c r="E238" s="6"/>
      <c r="F238" s="6"/>
      <c r="G238" s="6"/>
      <c r="H238" s="6"/>
      <c r="I238" s="6"/>
    </row>
    <row r="239" spans="3:9">
      <c r="C239" s="6"/>
      <c r="D239" s="6"/>
      <c r="E239" s="6"/>
      <c r="F239" s="6"/>
      <c r="G239" s="6"/>
      <c r="H239" s="6"/>
      <c r="I239" s="6"/>
    </row>
    <row r="240" spans="3:9">
      <c r="C240" s="6"/>
      <c r="D240" s="6"/>
      <c r="E240" s="6"/>
      <c r="F240" s="6"/>
      <c r="G240" s="6"/>
      <c r="H240" s="6"/>
      <c r="I240" s="6"/>
    </row>
    <row r="241" spans="3:9">
      <c r="C241" s="6"/>
      <c r="D241" s="6"/>
      <c r="E241" s="6"/>
      <c r="F241" s="6"/>
      <c r="G241" s="6"/>
      <c r="H241" s="6"/>
      <c r="I241" s="6"/>
    </row>
    <row r="242" spans="3:9">
      <c r="C242" s="6"/>
      <c r="D242" s="6"/>
      <c r="E242" s="6"/>
      <c r="F242" s="6"/>
      <c r="G242" s="6"/>
      <c r="H242" s="6"/>
      <c r="I242" s="6"/>
    </row>
    <row r="243" spans="3:9">
      <c r="C243" s="6"/>
      <c r="D243" s="6"/>
      <c r="E243" s="6"/>
      <c r="F243" s="6"/>
      <c r="G243" s="6"/>
      <c r="H243" s="6"/>
      <c r="I243" s="6"/>
    </row>
    <row r="244" spans="3:9">
      <c r="C244" s="6"/>
      <c r="D244" s="6"/>
      <c r="E244" s="6"/>
      <c r="F244" s="6"/>
      <c r="G244" s="6"/>
      <c r="H244" s="6"/>
      <c r="I244" s="6"/>
    </row>
    <row r="245" spans="3:9">
      <c r="C245" s="6"/>
      <c r="D245" s="6"/>
      <c r="E245" s="6"/>
      <c r="F245" s="6"/>
      <c r="G245" s="6"/>
      <c r="H245" s="6"/>
      <c r="I245" s="6"/>
    </row>
    <row r="246" spans="3:9">
      <c r="C246" s="6"/>
      <c r="D246" s="6"/>
      <c r="E246" s="6"/>
      <c r="F246" s="6"/>
      <c r="G246" s="6"/>
      <c r="H246" s="6"/>
      <c r="I246" s="6"/>
    </row>
    <row r="247" spans="3:9">
      <c r="C247" s="6"/>
      <c r="D247" s="6"/>
      <c r="E247" s="6"/>
      <c r="F247" s="6"/>
      <c r="G247" s="6"/>
      <c r="H247" s="6"/>
      <c r="I247" s="6"/>
    </row>
    <row r="248" spans="3:9">
      <c r="C248" s="6"/>
      <c r="D248" s="6"/>
      <c r="E248" s="6"/>
      <c r="F248" s="6"/>
      <c r="G248" s="6"/>
      <c r="H248" s="6"/>
      <c r="I248" s="6"/>
    </row>
    <row r="249" spans="3:9">
      <c r="C249" s="6"/>
      <c r="D249" s="6"/>
      <c r="E249" s="6"/>
      <c r="F249" s="6"/>
      <c r="G249" s="6"/>
      <c r="H249" s="6"/>
      <c r="I249" s="6"/>
    </row>
    <row r="250" spans="3:9">
      <c r="C250" s="6"/>
      <c r="D250" s="6"/>
      <c r="E250" s="6"/>
      <c r="F250" s="6"/>
      <c r="G250" s="6"/>
      <c r="H250" s="6"/>
      <c r="I250" s="6"/>
    </row>
    <row r="251" spans="3:9">
      <c r="C251" s="6"/>
      <c r="D251" s="6"/>
      <c r="E251" s="6"/>
      <c r="F251" s="6"/>
      <c r="G251" s="6"/>
      <c r="H251" s="6"/>
      <c r="I251" s="6"/>
    </row>
    <row r="252" spans="3:9">
      <c r="C252" s="6"/>
      <c r="D252" s="6"/>
      <c r="E252" s="6"/>
      <c r="F252" s="6"/>
      <c r="G252" s="6"/>
      <c r="H252" s="6"/>
      <c r="I252" s="6"/>
    </row>
    <row r="253" spans="3:9">
      <c r="C253" s="6"/>
      <c r="D253" s="6"/>
      <c r="E253" s="6"/>
      <c r="F253" s="6"/>
      <c r="G253" s="6"/>
      <c r="H253" s="6"/>
      <c r="I253" s="6"/>
    </row>
    <row r="254" spans="3:9">
      <c r="C254" s="6"/>
      <c r="D254" s="6"/>
      <c r="E254" s="6"/>
      <c r="F254" s="6"/>
      <c r="G254" s="6"/>
      <c r="H254" s="6"/>
      <c r="I254" s="6"/>
    </row>
    <row r="255" spans="3:9">
      <c r="C255" s="6"/>
      <c r="D255" s="6"/>
      <c r="E255" s="6"/>
      <c r="F255" s="6"/>
      <c r="G255" s="6"/>
      <c r="H255" s="6"/>
      <c r="I255" s="6"/>
    </row>
    <row r="256" spans="3:9">
      <c r="C256" s="6"/>
      <c r="D256" s="6"/>
      <c r="E256" s="6"/>
      <c r="F256" s="6"/>
      <c r="G256" s="6"/>
      <c r="H256" s="6"/>
      <c r="I256" s="6"/>
    </row>
    <row r="257" spans="3:9">
      <c r="C257" s="6"/>
      <c r="D257" s="6"/>
      <c r="E257" s="6"/>
      <c r="F257" s="6"/>
      <c r="G257" s="6"/>
      <c r="H257" s="6"/>
      <c r="I257" s="6"/>
    </row>
    <row r="258" spans="3:9">
      <c r="C258" s="6"/>
      <c r="D258" s="6"/>
      <c r="E258" s="6"/>
      <c r="F258" s="6"/>
      <c r="G258" s="6"/>
      <c r="H258" s="6"/>
      <c r="I258" s="6"/>
    </row>
    <row r="259" spans="3:9">
      <c r="C259" s="6"/>
      <c r="D259" s="6"/>
      <c r="E259" s="6"/>
      <c r="F259" s="6"/>
      <c r="G259" s="6"/>
      <c r="H259" s="6"/>
      <c r="I259" s="6"/>
    </row>
    <row r="260" spans="3:9">
      <c r="C260" s="6"/>
      <c r="D260" s="6"/>
      <c r="E260" s="6"/>
      <c r="F260" s="6"/>
      <c r="G260" s="6"/>
      <c r="H260" s="6"/>
      <c r="I260" s="6"/>
    </row>
    <row r="261" spans="3:9">
      <c r="C261" s="6"/>
      <c r="D261" s="6"/>
      <c r="E261" s="6"/>
      <c r="F261" s="6"/>
      <c r="G261" s="6"/>
      <c r="H261" s="6"/>
      <c r="I261" s="6"/>
    </row>
    <row r="262" spans="3:9">
      <c r="C262" s="4"/>
      <c r="D262" s="4"/>
      <c r="E262" s="4"/>
      <c r="F262" s="4"/>
      <c r="G262" s="4"/>
      <c r="H262" s="4"/>
      <c r="I262" s="4"/>
    </row>
    <row r="263" spans="3:9">
      <c r="C263" s="4"/>
      <c r="D263" s="4"/>
      <c r="E263" s="4"/>
      <c r="F263" s="4"/>
      <c r="G263" s="4"/>
      <c r="H263" s="4"/>
      <c r="I263" s="4"/>
    </row>
    <row r="264" spans="3:9">
      <c r="C264" s="4"/>
      <c r="D264" s="4"/>
      <c r="E264" s="4"/>
      <c r="F264" s="4"/>
      <c r="G264" s="4"/>
      <c r="H264" s="4"/>
      <c r="I264" s="4"/>
    </row>
    <row r="265" spans="3:9">
      <c r="C265" s="4"/>
      <c r="D265" s="4"/>
      <c r="E265" s="4"/>
      <c r="F265" s="4"/>
      <c r="G265" s="4"/>
      <c r="H265" s="4"/>
      <c r="I265" s="4"/>
    </row>
    <row r="266" spans="3:9">
      <c r="C266" s="4"/>
      <c r="D266" s="4"/>
      <c r="E266" s="4"/>
      <c r="F266" s="4"/>
      <c r="G266" s="4"/>
      <c r="H266" s="4"/>
      <c r="I266" s="4"/>
    </row>
    <row r="267" spans="3:9">
      <c r="C267" s="4"/>
      <c r="D267" s="4"/>
      <c r="E267" s="4"/>
      <c r="F267" s="4"/>
      <c r="G267" s="4"/>
      <c r="H267" s="4"/>
      <c r="I267" s="4"/>
    </row>
    <row r="268" spans="3:9">
      <c r="C268" s="4"/>
      <c r="D268" s="4"/>
      <c r="E268" s="4"/>
      <c r="F268" s="4"/>
      <c r="G268" s="4"/>
      <c r="H268" s="4"/>
      <c r="I268" s="4"/>
    </row>
    <row r="269" spans="3:9">
      <c r="C269" s="4"/>
      <c r="D269" s="4"/>
      <c r="E269" s="4"/>
      <c r="F269" s="4"/>
      <c r="G269" s="4"/>
      <c r="H269" s="4"/>
      <c r="I269" s="4"/>
    </row>
    <row r="270" spans="3:9">
      <c r="C270" s="4"/>
      <c r="D270" s="4"/>
      <c r="E270" s="4"/>
      <c r="F270" s="4"/>
      <c r="G270" s="4"/>
      <c r="H270" s="4"/>
      <c r="I270" s="4"/>
    </row>
    <row r="271" spans="3:9">
      <c r="C271" s="4"/>
      <c r="D271" s="4"/>
      <c r="E271" s="4"/>
      <c r="F271" s="4"/>
      <c r="G271" s="4"/>
      <c r="H271" s="4"/>
      <c r="I271" s="4"/>
    </row>
    <row r="272" spans="3:9">
      <c r="C272" s="4"/>
      <c r="D272" s="4"/>
      <c r="E272" s="4"/>
      <c r="F272" s="4"/>
      <c r="G272" s="4"/>
      <c r="H272" s="4"/>
      <c r="I272" s="4"/>
    </row>
    <row r="273" spans="3:9">
      <c r="C273" s="4"/>
      <c r="D273" s="4"/>
      <c r="E273" s="4"/>
      <c r="F273" s="4"/>
      <c r="G273" s="4"/>
      <c r="H273" s="4"/>
      <c r="I273" s="4"/>
    </row>
    <row r="274" spans="3:9">
      <c r="C274" s="4"/>
      <c r="D274" s="4"/>
      <c r="E274" s="4"/>
      <c r="F274" s="4"/>
      <c r="G274" s="4"/>
      <c r="H274" s="4"/>
      <c r="I274" s="4"/>
    </row>
    <row r="275" spans="3:9">
      <c r="C275" s="4"/>
      <c r="D275" s="4"/>
      <c r="E275" s="4"/>
      <c r="F275" s="4"/>
      <c r="G275" s="4"/>
      <c r="H275" s="4"/>
      <c r="I275" s="4"/>
    </row>
    <row r="276" spans="3:9">
      <c r="C276" s="4"/>
      <c r="D276" s="4"/>
      <c r="E276" s="4"/>
      <c r="F276" s="4"/>
      <c r="G276" s="4"/>
      <c r="H276" s="4"/>
      <c r="I276" s="4"/>
    </row>
    <row r="277" spans="3:9">
      <c r="C277" s="4"/>
      <c r="D277" s="4"/>
      <c r="E277" s="4"/>
      <c r="F277" s="4"/>
      <c r="G277" s="4"/>
      <c r="H277" s="4"/>
      <c r="I277" s="4"/>
    </row>
    <row r="278" spans="3:9">
      <c r="C278" s="4"/>
      <c r="D278" s="4"/>
      <c r="E278" s="4"/>
      <c r="F278" s="4"/>
      <c r="G278" s="4"/>
      <c r="H278" s="4"/>
      <c r="I278" s="4"/>
    </row>
    <row r="279" spans="3:9">
      <c r="C279" s="4"/>
      <c r="D279" s="4"/>
      <c r="E279" s="4"/>
      <c r="F279" s="4"/>
      <c r="G279" s="4"/>
      <c r="H279" s="4"/>
      <c r="I279" s="4"/>
    </row>
    <row r="280" spans="3:9">
      <c r="C280" s="4"/>
      <c r="D280" s="4"/>
      <c r="E280" s="4"/>
      <c r="F280" s="4"/>
      <c r="G280" s="4"/>
      <c r="H280" s="4"/>
      <c r="I280" s="4"/>
    </row>
    <row r="281" spans="3:9">
      <c r="C281" s="4"/>
      <c r="D281" s="4"/>
      <c r="E281" s="4"/>
      <c r="F281" s="4"/>
      <c r="G281" s="4"/>
      <c r="H281" s="4"/>
      <c r="I281" s="4"/>
    </row>
    <row r="282" spans="3:9">
      <c r="C282" s="4"/>
      <c r="D282" s="4"/>
      <c r="E282" s="4"/>
      <c r="F282" s="4"/>
      <c r="G282" s="4"/>
      <c r="H282" s="4"/>
      <c r="I282" s="4"/>
    </row>
    <row r="283" spans="3:9">
      <c r="C283" s="4"/>
      <c r="D283" s="4"/>
      <c r="E283" s="4"/>
      <c r="F283" s="4"/>
      <c r="G283" s="4"/>
      <c r="H283" s="4"/>
      <c r="I283" s="4"/>
    </row>
    <row r="284" spans="3:9">
      <c r="C284" s="4"/>
      <c r="D284" s="4"/>
      <c r="E284" s="4"/>
      <c r="F284" s="4"/>
      <c r="G284" s="4"/>
      <c r="H284" s="4"/>
      <c r="I284" s="4"/>
    </row>
    <row r="285" spans="3:9">
      <c r="C285" s="4"/>
      <c r="D285" s="4"/>
      <c r="E285" s="4"/>
      <c r="F285" s="4"/>
      <c r="G285" s="4"/>
      <c r="H285" s="4"/>
      <c r="I285" s="4"/>
    </row>
    <row r="286" spans="3:9">
      <c r="C286" s="4"/>
      <c r="D286" s="4"/>
      <c r="E286" s="4"/>
      <c r="F286" s="4"/>
      <c r="G286" s="4"/>
      <c r="H286" s="4"/>
      <c r="I286" s="4"/>
    </row>
    <row r="287" spans="3:9">
      <c r="C287" s="4"/>
      <c r="D287" s="4"/>
      <c r="E287" s="4"/>
      <c r="F287" s="4"/>
      <c r="G287" s="4"/>
      <c r="H287" s="4"/>
      <c r="I287" s="4"/>
    </row>
    <row r="288" spans="3:9">
      <c r="C288" s="4"/>
      <c r="D288" s="4"/>
      <c r="E288" s="4"/>
      <c r="F288" s="4"/>
      <c r="G288" s="4"/>
      <c r="H288" s="4"/>
      <c r="I288" s="4"/>
    </row>
    <row r="289" spans="3:9">
      <c r="C289" s="4"/>
      <c r="D289" s="4"/>
      <c r="E289" s="4"/>
      <c r="F289" s="4"/>
      <c r="G289" s="4"/>
      <c r="H289" s="4"/>
      <c r="I289" s="4"/>
    </row>
    <row r="290" spans="3:9">
      <c r="C290" s="4"/>
      <c r="D290" s="4"/>
      <c r="E290" s="4"/>
      <c r="F290" s="4"/>
      <c r="G290" s="4"/>
      <c r="H290" s="4"/>
      <c r="I290" s="4"/>
    </row>
    <row r="291" spans="3:9">
      <c r="C291" s="4"/>
      <c r="D291" s="4"/>
      <c r="E291" s="4"/>
      <c r="F291" s="4"/>
      <c r="G291" s="4"/>
      <c r="H291" s="4"/>
      <c r="I291" s="4"/>
    </row>
    <row r="292" spans="3:9">
      <c r="C292" s="4"/>
      <c r="D292" s="4"/>
      <c r="E292" s="4"/>
      <c r="F292" s="4"/>
      <c r="G292" s="4"/>
      <c r="H292" s="4"/>
      <c r="I292" s="4"/>
    </row>
    <row r="293" spans="3:9">
      <c r="C293" s="4"/>
      <c r="D293" s="4"/>
      <c r="E293" s="4"/>
      <c r="F293" s="4"/>
      <c r="G293" s="4"/>
      <c r="H293" s="4"/>
      <c r="I293" s="4"/>
    </row>
    <row r="294" spans="3:9">
      <c r="C294" s="4"/>
      <c r="D294" s="4"/>
      <c r="E294" s="4"/>
      <c r="F294" s="4"/>
      <c r="G294" s="4"/>
      <c r="H294" s="4"/>
      <c r="I294" s="4"/>
    </row>
    <row r="295" spans="3:9">
      <c r="C295" s="4"/>
      <c r="D295" s="4"/>
      <c r="E295" s="4"/>
      <c r="F295" s="4"/>
      <c r="G295" s="4"/>
      <c r="H295" s="4"/>
      <c r="I295" s="4"/>
    </row>
    <row r="296" spans="3:9">
      <c r="C296" s="4"/>
      <c r="D296" s="4"/>
      <c r="E296" s="4"/>
      <c r="F296" s="4"/>
      <c r="G296" s="4"/>
      <c r="H296" s="4"/>
      <c r="I296" s="4"/>
    </row>
    <row r="297" spans="3:9">
      <c r="C297" s="4"/>
      <c r="D297" s="4"/>
      <c r="E297" s="4"/>
      <c r="F297" s="4"/>
      <c r="G297" s="4"/>
      <c r="H297" s="4"/>
      <c r="I297" s="4"/>
    </row>
    <row r="298" spans="3:9">
      <c r="C298" s="4"/>
      <c r="D298" s="4"/>
      <c r="E298" s="4"/>
      <c r="F298" s="4"/>
      <c r="G298" s="4"/>
      <c r="H298" s="4"/>
      <c r="I298" s="4"/>
    </row>
    <row r="299" spans="3:9">
      <c r="C299" s="4"/>
      <c r="D299" s="4"/>
      <c r="E299" s="4"/>
      <c r="F299" s="4"/>
      <c r="G299" s="4"/>
      <c r="H299" s="4"/>
      <c r="I299" s="4"/>
    </row>
    <row r="300" spans="3:9">
      <c r="C300" s="4"/>
      <c r="D300" s="4"/>
      <c r="E300" s="4"/>
      <c r="F300" s="4"/>
      <c r="G300" s="4"/>
      <c r="H300" s="4"/>
      <c r="I300" s="4"/>
    </row>
    <row r="301" spans="3:9">
      <c r="C301" s="4"/>
      <c r="D301" s="4"/>
      <c r="E301" s="4"/>
      <c r="F301" s="4"/>
      <c r="G301" s="4"/>
      <c r="H301" s="4"/>
      <c r="I301" s="4"/>
    </row>
    <row r="302" spans="3:9">
      <c r="C302" s="4"/>
      <c r="D302" s="4"/>
      <c r="E302" s="4"/>
      <c r="F302" s="4"/>
      <c r="G302" s="4"/>
      <c r="H302" s="4"/>
      <c r="I302" s="4"/>
    </row>
    <row r="303" spans="3:9">
      <c r="C303" s="4"/>
      <c r="D303" s="4"/>
      <c r="E303" s="4"/>
      <c r="F303" s="4"/>
      <c r="G303" s="4"/>
      <c r="H303" s="4"/>
      <c r="I303" s="4"/>
    </row>
    <row r="304" spans="3:9">
      <c r="C304" s="4"/>
      <c r="D304" s="4"/>
      <c r="E304" s="4"/>
      <c r="F304" s="4"/>
      <c r="G304" s="4"/>
      <c r="H304" s="4"/>
      <c r="I304" s="4"/>
    </row>
    <row r="305" spans="3:9">
      <c r="C305" s="4"/>
      <c r="D305" s="4"/>
      <c r="E305" s="4"/>
      <c r="F305" s="4"/>
      <c r="G305" s="4"/>
      <c r="H305" s="4"/>
      <c r="I305" s="4"/>
    </row>
    <row r="306" spans="3:9">
      <c r="C306" s="4"/>
      <c r="D306" s="4"/>
      <c r="E306" s="4"/>
      <c r="F306" s="4"/>
      <c r="G306" s="4"/>
      <c r="H306" s="4"/>
      <c r="I306" s="4"/>
    </row>
    <row r="307" spans="3:9">
      <c r="C307" s="4"/>
      <c r="D307" s="4"/>
      <c r="E307" s="4"/>
      <c r="F307" s="4"/>
      <c r="G307" s="4"/>
      <c r="H307" s="4"/>
      <c r="I307" s="4"/>
    </row>
    <row r="308" spans="3:9">
      <c r="C308" s="4"/>
      <c r="D308" s="4"/>
      <c r="E308" s="4"/>
      <c r="F308" s="4"/>
      <c r="G308" s="4"/>
      <c r="H308" s="4"/>
      <c r="I308" s="4"/>
    </row>
    <row r="309" spans="3:9">
      <c r="C309" s="4"/>
      <c r="D309" s="4"/>
      <c r="E309" s="4"/>
      <c r="F309" s="4"/>
      <c r="G309" s="4"/>
      <c r="H309" s="4"/>
      <c r="I309" s="4"/>
    </row>
    <row r="310" spans="3:9">
      <c r="C310" s="4"/>
      <c r="D310" s="4"/>
      <c r="E310" s="4"/>
      <c r="F310" s="4"/>
      <c r="G310" s="4"/>
      <c r="H310" s="4"/>
      <c r="I310" s="4"/>
    </row>
    <row r="311" spans="3:9">
      <c r="C311" s="4"/>
      <c r="D311" s="4"/>
      <c r="E311" s="4"/>
      <c r="F311" s="4"/>
      <c r="G311" s="4"/>
      <c r="H311" s="4"/>
      <c r="I311" s="4"/>
    </row>
    <row r="312" spans="3:9">
      <c r="C312" s="4"/>
      <c r="D312" s="4"/>
      <c r="E312" s="4"/>
      <c r="F312" s="4"/>
      <c r="G312" s="4"/>
      <c r="H312" s="4"/>
      <c r="I312" s="4"/>
    </row>
    <row r="313" spans="3:9">
      <c r="C313" s="4"/>
      <c r="D313" s="4"/>
      <c r="E313" s="4"/>
      <c r="F313" s="4"/>
      <c r="G313" s="4"/>
      <c r="H313" s="4"/>
      <c r="I313" s="4"/>
    </row>
    <row r="314" spans="3:9">
      <c r="C314" s="4"/>
      <c r="D314" s="4"/>
      <c r="E314" s="4"/>
      <c r="F314" s="4"/>
      <c r="G314" s="4"/>
      <c r="H314" s="4"/>
      <c r="I314" s="4"/>
    </row>
    <row r="315" spans="3:9">
      <c r="C315" s="4"/>
      <c r="D315" s="4"/>
      <c r="E315" s="4"/>
      <c r="F315" s="4"/>
      <c r="G315" s="4"/>
      <c r="H315" s="4"/>
      <c r="I315" s="4"/>
    </row>
    <row r="316" spans="3:9">
      <c r="C316" s="4"/>
      <c r="D316" s="4"/>
      <c r="E316" s="4"/>
      <c r="F316" s="4"/>
      <c r="G316" s="4"/>
      <c r="H316" s="4"/>
      <c r="I316" s="4"/>
    </row>
    <row r="317" spans="3:9">
      <c r="C317" s="4"/>
      <c r="D317" s="4"/>
      <c r="E317" s="4"/>
      <c r="F317" s="4"/>
      <c r="G317" s="4"/>
      <c r="H317" s="4"/>
      <c r="I317" s="4"/>
    </row>
    <row r="318" spans="3:9">
      <c r="C318" s="4"/>
      <c r="D318" s="4"/>
      <c r="E318" s="4"/>
      <c r="F318" s="4"/>
      <c r="G318" s="4"/>
      <c r="H318" s="4"/>
      <c r="I318" s="4"/>
    </row>
    <row r="319" spans="3:9">
      <c r="C319" s="4"/>
      <c r="D319" s="4"/>
      <c r="E319" s="4"/>
      <c r="F319" s="4"/>
      <c r="G319" s="4"/>
      <c r="H319" s="4"/>
      <c r="I319" s="4"/>
    </row>
    <row r="320" spans="3:9">
      <c r="C320" s="4"/>
      <c r="D320" s="4"/>
      <c r="E320" s="4"/>
      <c r="F320" s="4"/>
      <c r="G320" s="4"/>
      <c r="H320" s="4"/>
      <c r="I320" s="4"/>
    </row>
    <row r="321" spans="3:9">
      <c r="C321" s="4"/>
      <c r="D321" s="4"/>
      <c r="E321" s="4"/>
      <c r="F321" s="4"/>
      <c r="G321" s="4"/>
      <c r="H321" s="4"/>
      <c r="I321" s="4"/>
    </row>
    <row r="322" spans="3:9">
      <c r="C322" s="4"/>
      <c r="D322" s="4"/>
      <c r="E322" s="4"/>
      <c r="F322" s="4"/>
      <c r="G322" s="4"/>
      <c r="H322" s="4"/>
      <c r="I322" s="4"/>
    </row>
  </sheetData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79998168889431442"/>
  </sheetPr>
  <dimension ref="A1:H133"/>
  <sheetViews>
    <sheetView showGridLines="0" zoomScaleNormal="100" workbookViewId="0">
      <selection activeCell="G8" sqref="G8"/>
    </sheetView>
  </sheetViews>
  <sheetFormatPr baseColWidth="10" defaultColWidth="11" defaultRowHeight="15.75"/>
  <cols>
    <col min="1" max="1" width="18" style="1" bestFit="1" customWidth="1"/>
    <col min="2" max="2" width="9" style="1" bestFit="1" customWidth="1"/>
    <col min="3" max="3" width="15.44140625" style="1" bestFit="1" customWidth="1"/>
    <col min="4" max="4" width="10.109375" style="1" bestFit="1" customWidth="1"/>
    <col min="5" max="5" width="9.33203125" style="1" bestFit="1" customWidth="1"/>
    <col min="6" max="6" width="1.6640625" style="1" customWidth="1"/>
    <col min="7" max="16384" width="11" style="1"/>
  </cols>
  <sheetData>
    <row r="1" spans="1:8" ht="16.5" thickBot="1">
      <c r="A1" s="25" t="s">
        <v>5</v>
      </c>
      <c r="B1" s="25" t="s">
        <v>6</v>
      </c>
      <c r="C1" s="25" t="s">
        <v>7</v>
      </c>
      <c r="D1" s="25" t="s">
        <v>57</v>
      </c>
      <c r="E1" s="25" t="s">
        <v>8</v>
      </c>
      <c r="F1" s="14"/>
      <c r="G1" s="38" t="s">
        <v>58</v>
      </c>
      <c r="H1" s="14"/>
    </row>
    <row r="2" spans="1:8">
      <c r="A2" s="27" t="s">
        <v>33</v>
      </c>
      <c r="B2" s="16" t="s">
        <v>21</v>
      </c>
      <c r="C2" s="16" t="s">
        <v>22</v>
      </c>
      <c r="D2" s="16" t="s">
        <v>59</v>
      </c>
      <c r="E2" s="16">
        <v>84</v>
      </c>
      <c r="F2" s="14"/>
      <c r="G2" s="14"/>
      <c r="H2" s="14"/>
    </row>
    <row r="3" spans="1:8">
      <c r="A3" s="15" t="s">
        <v>34</v>
      </c>
      <c r="B3" s="16" t="s">
        <v>21</v>
      </c>
      <c r="C3" s="16" t="s">
        <v>24</v>
      </c>
      <c r="D3" s="16" t="s">
        <v>60</v>
      </c>
      <c r="E3" s="16">
        <v>72</v>
      </c>
      <c r="F3" s="14"/>
      <c r="G3" s="14"/>
      <c r="H3" s="14"/>
    </row>
    <row r="4" spans="1:8">
      <c r="A4" s="15" t="s">
        <v>10</v>
      </c>
      <c r="B4" s="16" t="s">
        <v>16</v>
      </c>
      <c r="C4" s="16" t="s">
        <v>19</v>
      </c>
      <c r="D4" s="16" t="s">
        <v>60</v>
      </c>
      <c r="E4" s="16">
        <v>26</v>
      </c>
      <c r="F4" s="14"/>
      <c r="G4" s="14"/>
      <c r="H4" s="14"/>
    </row>
    <row r="5" spans="1:8">
      <c r="A5" s="15" t="s">
        <v>18</v>
      </c>
      <c r="B5" s="16" t="s">
        <v>16</v>
      </c>
      <c r="C5" s="16" t="s">
        <v>19</v>
      </c>
      <c r="D5" s="16" t="s">
        <v>61</v>
      </c>
      <c r="E5" s="16">
        <v>70</v>
      </c>
      <c r="F5" s="14"/>
      <c r="G5" s="14"/>
      <c r="H5" s="14"/>
    </row>
    <row r="6" spans="1:8">
      <c r="A6" s="15" t="s">
        <v>20</v>
      </c>
      <c r="B6" s="16" t="s">
        <v>21</v>
      </c>
      <c r="C6" s="16" t="s">
        <v>22</v>
      </c>
      <c r="D6" s="16" t="s">
        <v>61</v>
      </c>
      <c r="E6" s="16">
        <v>159</v>
      </c>
      <c r="F6" s="14"/>
      <c r="G6" s="14"/>
      <c r="H6" s="14"/>
    </row>
    <row r="7" spans="1:8">
      <c r="A7" s="15" t="s">
        <v>30</v>
      </c>
      <c r="B7" s="16" t="s">
        <v>11</v>
      </c>
      <c r="C7" s="16" t="s">
        <v>12</v>
      </c>
      <c r="D7" s="16" t="s">
        <v>60</v>
      </c>
      <c r="E7" s="16">
        <v>114</v>
      </c>
      <c r="F7" s="14"/>
      <c r="G7" s="4" t="s">
        <v>100</v>
      </c>
      <c r="H7" s="14"/>
    </row>
    <row r="8" spans="1:8">
      <c r="A8" s="15" t="s">
        <v>28</v>
      </c>
      <c r="B8" s="16" t="s">
        <v>26</v>
      </c>
      <c r="C8" s="16" t="s">
        <v>29</v>
      </c>
      <c r="D8" s="16" t="s">
        <v>59</v>
      </c>
      <c r="E8" s="16">
        <v>36</v>
      </c>
      <c r="F8" s="14"/>
      <c r="G8" s="4" t="s">
        <v>101</v>
      </c>
      <c r="H8" s="14"/>
    </row>
    <row r="9" spans="1:8">
      <c r="A9" s="15" t="s">
        <v>32</v>
      </c>
      <c r="B9" s="16" t="s">
        <v>16</v>
      </c>
      <c r="C9" s="16" t="s">
        <v>17</v>
      </c>
      <c r="D9" s="16" t="s">
        <v>60</v>
      </c>
      <c r="E9" s="16">
        <v>45</v>
      </c>
      <c r="F9" s="14"/>
      <c r="G9" s="14"/>
      <c r="H9" s="14"/>
    </row>
    <row r="10" spans="1:8">
      <c r="A10" s="15" t="s">
        <v>33</v>
      </c>
      <c r="B10" s="16" t="s">
        <v>21</v>
      </c>
      <c r="C10" s="16" t="s">
        <v>22</v>
      </c>
      <c r="D10" s="16" t="s">
        <v>61</v>
      </c>
      <c r="E10" s="16">
        <v>93</v>
      </c>
      <c r="F10" s="14"/>
      <c r="G10" s="14"/>
      <c r="H10" s="14"/>
    </row>
    <row r="11" spans="1:8">
      <c r="A11" s="15" t="s">
        <v>34</v>
      </c>
      <c r="B11" s="16" t="s">
        <v>21</v>
      </c>
      <c r="C11" s="16" t="s">
        <v>24</v>
      </c>
      <c r="D11" s="16" t="s">
        <v>59</v>
      </c>
      <c r="E11" s="16">
        <v>84</v>
      </c>
      <c r="F11" s="14"/>
      <c r="G11" s="14"/>
      <c r="H11" s="14"/>
    </row>
    <row r="12" spans="1:8">
      <c r="A12" s="15" t="s">
        <v>28</v>
      </c>
      <c r="B12" s="16" t="s">
        <v>26</v>
      </c>
      <c r="C12" s="16" t="s">
        <v>29</v>
      </c>
      <c r="D12" s="16" t="s">
        <v>60</v>
      </c>
      <c r="E12" s="16">
        <v>44</v>
      </c>
      <c r="F12" s="14"/>
      <c r="G12" s="14"/>
      <c r="H12" s="14"/>
    </row>
    <row r="13" spans="1:8">
      <c r="A13" s="15" t="s">
        <v>13</v>
      </c>
      <c r="B13" s="16" t="s">
        <v>11</v>
      </c>
      <c r="C13" s="16" t="s">
        <v>14</v>
      </c>
      <c r="D13" s="16" t="s">
        <v>60</v>
      </c>
      <c r="E13" s="16">
        <v>37</v>
      </c>
      <c r="F13" s="14"/>
      <c r="G13" s="14"/>
      <c r="H13" s="14"/>
    </row>
    <row r="14" spans="1:8">
      <c r="A14" s="15" t="s">
        <v>32</v>
      </c>
      <c r="B14" s="16" t="s">
        <v>16</v>
      </c>
      <c r="C14" s="16" t="s">
        <v>17</v>
      </c>
      <c r="D14" s="16" t="s">
        <v>62</v>
      </c>
      <c r="E14" s="16">
        <v>40</v>
      </c>
      <c r="F14" s="14"/>
      <c r="G14" s="14"/>
      <c r="H14" s="14"/>
    </row>
    <row r="15" spans="1:8">
      <c r="A15" s="15" t="s">
        <v>20</v>
      </c>
      <c r="B15" s="16" t="s">
        <v>21</v>
      </c>
      <c r="C15" s="16" t="s">
        <v>22</v>
      </c>
      <c r="D15" s="16" t="s">
        <v>62</v>
      </c>
      <c r="E15" s="16">
        <v>89</v>
      </c>
      <c r="F15" s="14"/>
      <c r="G15" s="14"/>
      <c r="H15" s="14"/>
    </row>
    <row r="16" spans="1:8">
      <c r="A16" s="15" t="s">
        <v>13</v>
      </c>
      <c r="B16" s="16" t="s">
        <v>11</v>
      </c>
      <c r="C16" s="16" t="s">
        <v>14</v>
      </c>
      <c r="D16" s="16" t="s">
        <v>61</v>
      </c>
      <c r="E16" s="16">
        <v>44</v>
      </c>
      <c r="F16" s="14"/>
      <c r="G16" s="14"/>
      <c r="H16" s="14"/>
    </row>
    <row r="17" spans="1:8">
      <c r="A17" s="15" t="s">
        <v>35</v>
      </c>
      <c r="B17" s="16" t="s">
        <v>26</v>
      </c>
      <c r="C17" s="16" t="s">
        <v>27</v>
      </c>
      <c r="D17" s="16" t="s">
        <v>59</v>
      </c>
      <c r="E17" s="16">
        <v>65</v>
      </c>
      <c r="F17" s="14"/>
      <c r="G17" s="14"/>
      <c r="H17" s="14"/>
    </row>
    <row r="18" spans="1:8">
      <c r="A18" s="15" t="s">
        <v>31</v>
      </c>
      <c r="B18" s="16" t="s">
        <v>11</v>
      </c>
      <c r="C18" s="16" t="s">
        <v>14</v>
      </c>
      <c r="D18" s="16" t="s">
        <v>60</v>
      </c>
      <c r="E18" s="16">
        <v>73</v>
      </c>
      <c r="F18" s="14"/>
      <c r="G18" s="14"/>
      <c r="H18" s="14"/>
    </row>
    <row r="19" spans="1:8">
      <c r="A19" s="15" t="s">
        <v>25</v>
      </c>
      <c r="B19" s="16" t="s">
        <v>26</v>
      </c>
      <c r="C19" s="16" t="s">
        <v>27</v>
      </c>
      <c r="D19" s="16" t="s">
        <v>62</v>
      </c>
      <c r="E19" s="16">
        <v>36</v>
      </c>
      <c r="F19" s="14"/>
      <c r="G19" s="14"/>
      <c r="H19" s="14"/>
    </row>
    <row r="20" spans="1:8">
      <c r="A20" s="15" t="s">
        <v>18</v>
      </c>
      <c r="B20" s="16" t="s">
        <v>16</v>
      </c>
      <c r="C20" s="16" t="s">
        <v>19</v>
      </c>
      <c r="D20" s="16" t="s">
        <v>62</v>
      </c>
      <c r="E20" s="16">
        <v>44</v>
      </c>
      <c r="F20" s="14"/>
      <c r="G20" s="14"/>
      <c r="H20" s="14"/>
    </row>
    <row r="21" spans="1:8">
      <c r="A21" s="15" t="s">
        <v>32</v>
      </c>
      <c r="B21" s="16" t="s">
        <v>16</v>
      </c>
      <c r="C21" s="16" t="s">
        <v>17</v>
      </c>
      <c r="D21" s="16" t="s">
        <v>61</v>
      </c>
      <c r="E21" s="16">
        <v>59</v>
      </c>
      <c r="F21" s="14"/>
      <c r="G21" s="14"/>
      <c r="H21" s="14"/>
    </row>
    <row r="22" spans="1:8">
      <c r="A22" s="15" t="s">
        <v>35</v>
      </c>
      <c r="B22" s="16" t="s">
        <v>26</v>
      </c>
      <c r="C22" s="16" t="s">
        <v>27</v>
      </c>
      <c r="D22" s="16" t="s">
        <v>60</v>
      </c>
      <c r="E22" s="16">
        <v>76</v>
      </c>
      <c r="F22" s="14"/>
      <c r="G22" s="14"/>
      <c r="H22" s="14"/>
    </row>
    <row r="23" spans="1:8">
      <c r="A23" s="15" t="s">
        <v>25</v>
      </c>
      <c r="B23" s="16" t="s">
        <v>26</v>
      </c>
      <c r="C23" s="16" t="s">
        <v>27</v>
      </c>
      <c r="D23" s="16" t="s">
        <v>59</v>
      </c>
      <c r="E23" s="16">
        <v>52</v>
      </c>
      <c r="F23" s="14"/>
      <c r="G23" s="14"/>
      <c r="H23" s="14"/>
    </row>
    <row r="24" spans="1:8">
      <c r="A24" s="15" t="s">
        <v>15</v>
      </c>
      <c r="B24" s="16" t="s">
        <v>16</v>
      </c>
      <c r="C24" s="16" t="s">
        <v>17</v>
      </c>
      <c r="D24" s="16" t="s">
        <v>62</v>
      </c>
      <c r="E24" s="16">
        <v>41</v>
      </c>
      <c r="F24" s="14"/>
      <c r="G24" s="14"/>
      <c r="H24" s="14"/>
    </row>
    <row r="25" spans="1:8">
      <c r="A25" s="15" t="s">
        <v>36</v>
      </c>
      <c r="B25" s="16" t="s">
        <v>26</v>
      </c>
      <c r="C25" s="16" t="s">
        <v>29</v>
      </c>
      <c r="D25" s="16" t="s">
        <v>59</v>
      </c>
      <c r="E25" s="16">
        <v>32</v>
      </c>
      <c r="F25" s="14"/>
      <c r="G25" s="14"/>
      <c r="H25" s="14"/>
    </row>
    <row r="26" spans="1:8">
      <c r="A26" s="15" t="s">
        <v>36</v>
      </c>
      <c r="B26" s="16" t="s">
        <v>26</v>
      </c>
      <c r="C26" s="16" t="s">
        <v>29</v>
      </c>
      <c r="D26" s="16" t="s">
        <v>62</v>
      </c>
      <c r="E26" s="16">
        <v>22</v>
      </c>
      <c r="F26" s="14"/>
      <c r="G26" s="14"/>
      <c r="H26" s="14"/>
    </row>
    <row r="27" spans="1:8">
      <c r="A27" s="15" t="s">
        <v>10</v>
      </c>
      <c r="B27" s="16" t="s">
        <v>11</v>
      </c>
      <c r="C27" s="16" t="s">
        <v>12</v>
      </c>
      <c r="D27" s="16" t="s">
        <v>59</v>
      </c>
      <c r="E27" s="16">
        <v>21</v>
      </c>
      <c r="F27" s="14"/>
      <c r="G27" s="14"/>
      <c r="H27" s="14"/>
    </row>
    <row r="28" spans="1:8">
      <c r="A28" s="15" t="s">
        <v>34</v>
      </c>
      <c r="B28" s="16" t="s">
        <v>21</v>
      </c>
      <c r="C28" s="16" t="s">
        <v>24</v>
      </c>
      <c r="D28" s="16" t="s">
        <v>61</v>
      </c>
      <c r="E28" s="16">
        <v>93</v>
      </c>
      <c r="F28" s="14"/>
      <c r="G28" s="14"/>
      <c r="H28" s="14"/>
    </row>
    <row r="29" spans="1:8">
      <c r="A29" s="15" t="s">
        <v>31</v>
      </c>
      <c r="B29" s="16" t="s">
        <v>11</v>
      </c>
      <c r="C29" s="16" t="s">
        <v>14</v>
      </c>
      <c r="D29" s="16" t="s">
        <v>61</v>
      </c>
      <c r="E29" s="16">
        <v>87</v>
      </c>
      <c r="F29" s="14"/>
      <c r="G29" s="14"/>
      <c r="H29" s="14"/>
    </row>
    <row r="30" spans="1:8">
      <c r="A30" s="15" t="s">
        <v>35</v>
      </c>
      <c r="B30" s="16" t="s">
        <v>26</v>
      </c>
      <c r="C30" s="16" t="s">
        <v>27</v>
      </c>
      <c r="D30" s="16" t="s">
        <v>62</v>
      </c>
      <c r="E30" s="16">
        <v>45</v>
      </c>
      <c r="F30" s="14"/>
      <c r="G30" s="14"/>
      <c r="H30" s="14"/>
    </row>
    <row r="31" spans="1:8">
      <c r="A31" s="15" t="s">
        <v>23</v>
      </c>
      <c r="B31" s="16" t="s">
        <v>21</v>
      </c>
      <c r="C31" s="16" t="s">
        <v>24</v>
      </c>
      <c r="D31" s="16" t="s">
        <v>59</v>
      </c>
      <c r="E31" s="16">
        <v>76</v>
      </c>
      <c r="F31" s="14"/>
      <c r="G31" s="14"/>
      <c r="H31" s="14"/>
    </row>
    <row r="32" spans="1:8">
      <c r="A32" s="15" t="s">
        <v>31</v>
      </c>
      <c r="B32" s="16" t="s">
        <v>11</v>
      </c>
      <c r="C32" s="16" t="s">
        <v>14</v>
      </c>
      <c r="D32" s="16" t="s">
        <v>59</v>
      </c>
      <c r="E32" s="16">
        <v>54</v>
      </c>
      <c r="F32" s="14"/>
      <c r="G32" s="14"/>
      <c r="H32" s="14"/>
    </row>
    <row r="33" spans="1:8">
      <c r="A33" s="15" t="s">
        <v>15</v>
      </c>
      <c r="B33" s="16" t="s">
        <v>16</v>
      </c>
      <c r="C33" s="16" t="s">
        <v>17</v>
      </c>
      <c r="D33" s="16" t="s">
        <v>61</v>
      </c>
      <c r="E33" s="16">
        <v>61</v>
      </c>
      <c r="F33" s="14"/>
      <c r="G33" s="14"/>
      <c r="H33" s="14"/>
    </row>
    <row r="34" spans="1:8">
      <c r="A34" s="15" t="s">
        <v>15</v>
      </c>
      <c r="B34" s="16" t="s">
        <v>16</v>
      </c>
      <c r="C34" s="16" t="s">
        <v>17</v>
      </c>
      <c r="D34" s="16" t="s">
        <v>60</v>
      </c>
      <c r="E34" s="16">
        <v>47</v>
      </c>
      <c r="F34" s="14"/>
      <c r="G34" s="14"/>
      <c r="H34" s="14"/>
    </row>
    <row r="35" spans="1:8">
      <c r="A35" s="15" t="s">
        <v>30</v>
      </c>
      <c r="B35" s="16" t="s">
        <v>11</v>
      </c>
      <c r="C35" s="16" t="s">
        <v>12</v>
      </c>
      <c r="D35" s="16" t="s">
        <v>62</v>
      </c>
      <c r="E35" s="16">
        <v>100</v>
      </c>
      <c r="F35" s="14"/>
      <c r="G35" s="14"/>
      <c r="H35" s="14"/>
    </row>
    <row r="36" spans="1:8">
      <c r="A36" s="15" t="s">
        <v>15</v>
      </c>
      <c r="B36" s="16" t="s">
        <v>16</v>
      </c>
      <c r="C36" s="16" t="s">
        <v>17</v>
      </c>
      <c r="D36" s="16" t="s">
        <v>59</v>
      </c>
      <c r="E36" s="16">
        <v>31</v>
      </c>
      <c r="F36" s="14"/>
      <c r="G36" s="14"/>
      <c r="H36" s="14"/>
    </row>
    <row r="37" spans="1:8">
      <c r="A37" s="15" t="s">
        <v>36</v>
      </c>
      <c r="B37" s="16" t="s">
        <v>26</v>
      </c>
      <c r="C37" s="16" t="s">
        <v>29</v>
      </c>
      <c r="D37" s="16" t="s">
        <v>60</v>
      </c>
      <c r="E37" s="16">
        <v>37</v>
      </c>
      <c r="F37" s="14"/>
      <c r="G37" s="14"/>
      <c r="H37" s="14"/>
    </row>
    <row r="38" spans="1:8">
      <c r="A38" s="15" t="s">
        <v>23</v>
      </c>
      <c r="B38" s="16" t="s">
        <v>21</v>
      </c>
      <c r="C38" s="16" t="s">
        <v>24</v>
      </c>
      <c r="D38" s="16" t="s">
        <v>60</v>
      </c>
      <c r="E38" s="16">
        <v>65</v>
      </c>
      <c r="F38" s="14"/>
      <c r="G38" s="14"/>
      <c r="H38" s="14"/>
    </row>
    <row r="39" spans="1:8">
      <c r="A39" s="15" t="s">
        <v>25</v>
      </c>
      <c r="B39" s="16" t="s">
        <v>26</v>
      </c>
      <c r="C39" s="16" t="s">
        <v>27</v>
      </c>
      <c r="D39" s="16" t="s">
        <v>61</v>
      </c>
      <c r="E39" s="16">
        <v>31</v>
      </c>
      <c r="F39" s="14"/>
      <c r="G39" s="14"/>
      <c r="H39" s="14"/>
    </row>
    <row r="40" spans="1:8">
      <c r="A40" s="15" t="s">
        <v>13</v>
      </c>
      <c r="B40" s="16" t="s">
        <v>11</v>
      </c>
      <c r="C40" s="16" t="s">
        <v>14</v>
      </c>
      <c r="D40" s="16" t="s">
        <v>62</v>
      </c>
      <c r="E40" s="16">
        <v>34</v>
      </c>
      <c r="F40" s="14"/>
      <c r="G40" s="14"/>
      <c r="H40" s="14"/>
    </row>
    <row r="41" spans="1:8">
      <c r="A41" s="15" t="s">
        <v>10</v>
      </c>
      <c r="B41" s="16" t="s">
        <v>11</v>
      </c>
      <c r="C41" s="16" t="s">
        <v>12</v>
      </c>
      <c r="D41" s="16" t="s">
        <v>60</v>
      </c>
      <c r="E41" s="16">
        <v>29</v>
      </c>
      <c r="F41" s="14"/>
      <c r="G41" s="14"/>
      <c r="H41" s="14"/>
    </row>
    <row r="42" spans="1:8">
      <c r="A42" s="15" t="s">
        <v>23</v>
      </c>
      <c r="B42" s="16" t="s">
        <v>21</v>
      </c>
      <c r="C42" s="16" t="s">
        <v>24</v>
      </c>
      <c r="D42" s="16" t="s">
        <v>62</v>
      </c>
      <c r="E42" s="16">
        <v>46</v>
      </c>
      <c r="F42" s="14"/>
      <c r="G42" s="14"/>
      <c r="H42" s="14"/>
    </row>
    <row r="43" spans="1:8">
      <c r="A43" s="15" t="s">
        <v>28</v>
      </c>
      <c r="B43" s="16" t="s">
        <v>26</v>
      </c>
      <c r="C43" s="16" t="s">
        <v>29</v>
      </c>
      <c r="D43" s="16" t="s">
        <v>62</v>
      </c>
      <c r="E43" s="16">
        <v>26</v>
      </c>
      <c r="F43" s="14"/>
      <c r="G43" s="14"/>
      <c r="H43" s="14"/>
    </row>
    <row r="44" spans="1:8">
      <c r="A44" s="15" t="s">
        <v>32</v>
      </c>
      <c r="B44" s="16" t="s">
        <v>16</v>
      </c>
      <c r="C44" s="16" t="s">
        <v>17</v>
      </c>
      <c r="D44" s="16" t="s">
        <v>59</v>
      </c>
      <c r="E44" s="16">
        <v>29</v>
      </c>
      <c r="F44" s="14"/>
      <c r="G44" s="14"/>
      <c r="H44" s="14"/>
    </row>
    <row r="45" spans="1:8">
      <c r="A45" s="15" t="s">
        <v>36</v>
      </c>
      <c r="B45" s="16" t="s">
        <v>26</v>
      </c>
      <c r="C45" s="16" t="s">
        <v>29</v>
      </c>
      <c r="D45" s="16" t="s">
        <v>61</v>
      </c>
      <c r="E45" s="16">
        <v>19</v>
      </c>
      <c r="F45" s="14"/>
      <c r="G45" s="14"/>
      <c r="H45" s="14"/>
    </row>
    <row r="46" spans="1:8">
      <c r="A46" s="15" t="s">
        <v>10</v>
      </c>
      <c r="B46" s="16" t="s">
        <v>16</v>
      </c>
      <c r="C46" s="16" t="s">
        <v>19</v>
      </c>
      <c r="D46" s="16" t="s">
        <v>61</v>
      </c>
      <c r="E46" s="16">
        <v>34</v>
      </c>
      <c r="F46" s="14"/>
      <c r="G46" s="14"/>
      <c r="H46" s="14"/>
    </row>
    <row r="47" spans="1:8">
      <c r="A47" s="15" t="s">
        <v>20</v>
      </c>
      <c r="B47" s="16" t="s">
        <v>21</v>
      </c>
      <c r="C47" s="16" t="s">
        <v>22</v>
      </c>
      <c r="D47" s="16" t="s">
        <v>60</v>
      </c>
      <c r="E47" s="16">
        <v>116</v>
      </c>
      <c r="F47" s="14"/>
      <c r="G47" s="14"/>
      <c r="H47" s="14"/>
    </row>
    <row r="48" spans="1:8">
      <c r="A48" s="15" t="s">
        <v>25</v>
      </c>
      <c r="B48" s="16" t="s">
        <v>26</v>
      </c>
      <c r="C48" s="16" t="s">
        <v>27</v>
      </c>
      <c r="D48" s="16" t="s">
        <v>60</v>
      </c>
      <c r="E48" s="16">
        <v>61</v>
      </c>
      <c r="F48" s="14"/>
      <c r="G48" s="14"/>
      <c r="H48" s="14"/>
    </row>
    <row r="49" spans="1:8">
      <c r="A49" s="15" t="s">
        <v>18</v>
      </c>
      <c r="B49" s="16" t="s">
        <v>16</v>
      </c>
      <c r="C49" s="16" t="s">
        <v>19</v>
      </c>
      <c r="D49" s="16" t="s">
        <v>59</v>
      </c>
      <c r="E49" s="16">
        <v>31</v>
      </c>
      <c r="F49" s="14"/>
      <c r="G49" s="14"/>
      <c r="H49" s="14"/>
    </row>
    <row r="50" spans="1:8">
      <c r="A50" s="15" t="s">
        <v>13</v>
      </c>
      <c r="B50" s="16" t="s">
        <v>11</v>
      </c>
      <c r="C50" s="16" t="s">
        <v>14</v>
      </c>
      <c r="D50" s="16" t="s">
        <v>59</v>
      </c>
      <c r="E50" s="16">
        <v>26</v>
      </c>
      <c r="F50" s="14"/>
      <c r="G50" s="14"/>
      <c r="H50" s="14"/>
    </row>
    <row r="51" spans="1:8">
      <c r="A51" s="15" t="s">
        <v>34</v>
      </c>
      <c r="B51" s="16" t="s">
        <v>21</v>
      </c>
      <c r="C51" s="16" t="s">
        <v>24</v>
      </c>
      <c r="D51" s="16" t="s">
        <v>62</v>
      </c>
      <c r="E51" s="16">
        <v>51</v>
      </c>
      <c r="F51" s="14"/>
      <c r="G51" s="14"/>
      <c r="H51" s="14"/>
    </row>
    <row r="52" spans="1:8">
      <c r="A52" s="15" t="s">
        <v>33</v>
      </c>
      <c r="B52" s="16" t="s">
        <v>21</v>
      </c>
      <c r="C52" s="16" t="s">
        <v>22</v>
      </c>
      <c r="D52" s="16" t="s">
        <v>60</v>
      </c>
      <c r="E52" s="16">
        <v>72</v>
      </c>
      <c r="F52" s="14"/>
      <c r="G52" s="14"/>
      <c r="H52" s="14"/>
    </row>
    <row r="53" spans="1:8">
      <c r="A53" s="15" t="s">
        <v>31</v>
      </c>
      <c r="B53" s="16" t="s">
        <v>11</v>
      </c>
      <c r="C53" s="16" t="s">
        <v>14</v>
      </c>
      <c r="D53" s="16" t="s">
        <v>62</v>
      </c>
      <c r="E53" s="16">
        <v>68</v>
      </c>
      <c r="F53" s="14"/>
      <c r="G53" s="14"/>
      <c r="H53" s="14"/>
    </row>
    <row r="54" spans="1:8">
      <c r="A54" s="15" t="s">
        <v>10</v>
      </c>
      <c r="B54" s="16" t="s">
        <v>11</v>
      </c>
      <c r="C54" s="16" t="s">
        <v>12</v>
      </c>
      <c r="D54" s="16" t="s">
        <v>62</v>
      </c>
      <c r="E54" s="16">
        <v>26</v>
      </c>
      <c r="F54" s="14"/>
      <c r="G54" s="14"/>
      <c r="H54" s="14"/>
    </row>
    <row r="55" spans="1:8">
      <c r="A55" s="15" t="s">
        <v>10</v>
      </c>
      <c r="B55" s="16" t="s">
        <v>16</v>
      </c>
      <c r="C55" s="16" t="s">
        <v>19</v>
      </c>
      <c r="D55" s="16" t="s">
        <v>59</v>
      </c>
      <c r="E55" s="16">
        <v>17</v>
      </c>
      <c r="F55" s="14"/>
      <c r="G55" s="14"/>
      <c r="H55" s="14"/>
    </row>
    <row r="56" spans="1:8">
      <c r="A56" s="15" t="s">
        <v>35</v>
      </c>
      <c r="B56" s="16" t="s">
        <v>26</v>
      </c>
      <c r="C56" s="16" t="s">
        <v>27</v>
      </c>
      <c r="D56" s="16" t="s">
        <v>61</v>
      </c>
      <c r="E56" s="16">
        <v>34</v>
      </c>
      <c r="F56" s="14"/>
      <c r="G56" s="14"/>
      <c r="H56" s="14"/>
    </row>
    <row r="57" spans="1:8">
      <c r="A57" s="15" t="s">
        <v>33</v>
      </c>
      <c r="B57" s="16" t="s">
        <v>21</v>
      </c>
      <c r="C57" s="16" t="s">
        <v>22</v>
      </c>
      <c r="D57" s="16" t="s">
        <v>62</v>
      </c>
      <c r="E57" s="16">
        <v>51</v>
      </c>
      <c r="F57" s="14"/>
      <c r="G57" s="14"/>
      <c r="H57" s="14"/>
    </row>
    <row r="58" spans="1:8">
      <c r="A58" s="15" t="s">
        <v>10</v>
      </c>
      <c r="B58" s="16" t="s">
        <v>11</v>
      </c>
      <c r="C58" s="16" t="s">
        <v>12</v>
      </c>
      <c r="D58" s="16" t="s">
        <v>61</v>
      </c>
      <c r="E58" s="16">
        <v>34</v>
      </c>
      <c r="F58" s="14"/>
      <c r="G58" s="14"/>
      <c r="H58" s="14"/>
    </row>
    <row r="59" spans="1:8">
      <c r="A59" s="15" t="s">
        <v>18</v>
      </c>
      <c r="B59" s="16" t="s">
        <v>16</v>
      </c>
      <c r="C59" s="16" t="s">
        <v>19</v>
      </c>
      <c r="D59" s="16" t="s">
        <v>60</v>
      </c>
      <c r="E59" s="16">
        <v>55</v>
      </c>
      <c r="F59" s="14"/>
      <c r="G59" s="14"/>
      <c r="H59" s="14"/>
    </row>
    <row r="60" spans="1:8">
      <c r="A60" s="15" t="s">
        <v>20</v>
      </c>
      <c r="B60" s="16" t="s">
        <v>21</v>
      </c>
      <c r="C60" s="16" t="s">
        <v>22</v>
      </c>
      <c r="D60" s="16" t="s">
        <v>59</v>
      </c>
      <c r="E60" s="16">
        <v>136</v>
      </c>
      <c r="F60" s="14"/>
      <c r="G60" s="14"/>
      <c r="H60" s="14"/>
    </row>
    <row r="61" spans="1:8">
      <c r="A61" s="15" t="s">
        <v>30</v>
      </c>
      <c r="B61" s="16" t="s">
        <v>11</v>
      </c>
      <c r="C61" s="16" t="s">
        <v>12</v>
      </c>
      <c r="D61" s="16" t="s">
        <v>61</v>
      </c>
      <c r="E61" s="16">
        <v>139</v>
      </c>
      <c r="F61" s="14"/>
      <c r="G61" s="14"/>
      <c r="H61" s="14"/>
    </row>
    <row r="62" spans="1:8">
      <c r="A62" s="15" t="s">
        <v>10</v>
      </c>
      <c r="B62" s="16" t="s">
        <v>16</v>
      </c>
      <c r="C62" s="16" t="s">
        <v>19</v>
      </c>
      <c r="D62" s="16" t="s">
        <v>62</v>
      </c>
      <c r="E62" s="16">
        <v>23</v>
      </c>
      <c r="F62" s="14"/>
      <c r="G62" s="14"/>
      <c r="H62" s="14"/>
    </row>
    <row r="63" spans="1:8">
      <c r="A63" s="15" t="s">
        <v>23</v>
      </c>
      <c r="B63" s="16" t="s">
        <v>21</v>
      </c>
      <c r="C63" s="16" t="s">
        <v>24</v>
      </c>
      <c r="D63" s="16" t="s">
        <v>61</v>
      </c>
      <c r="E63" s="16">
        <v>85</v>
      </c>
      <c r="F63" s="14"/>
      <c r="G63" s="14"/>
      <c r="H63" s="14"/>
    </row>
    <row r="64" spans="1:8">
      <c r="A64" s="15" t="s">
        <v>30</v>
      </c>
      <c r="B64" s="16" t="s">
        <v>11</v>
      </c>
      <c r="C64" s="16" t="s">
        <v>12</v>
      </c>
      <c r="D64" s="16" t="s">
        <v>59</v>
      </c>
      <c r="E64" s="16">
        <v>87</v>
      </c>
      <c r="F64" s="14"/>
      <c r="G64" s="14"/>
      <c r="H64" s="14"/>
    </row>
    <row r="65" spans="1:8">
      <c r="A65" s="15" t="s">
        <v>28</v>
      </c>
      <c r="B65" s="16" t="s">
        <v>26</v>
      </c>
      <c r="C65" s="16" t="s">
        <v>29</v>
      </c>
      <c r="D65" s="16" t="s">
        <v>61</v>
      </c>
      <c r="E65" s="16">
        <v>22</v>
      </c>
      <c r="F65" s="14"/>
      <c r="G65" s="14"/>
      <c r="H65" s="14"/>
    </row>
    <row r="66" spans="1:8">
      <c r="A66" s="41"/>
      <c r="B66" s="41"/>
      <c r="C66" s="41"/>
      <c r="D66" s="41"/>
      <c r="E66" s="41"/>
      <c r="F66" s="14"/>
      <c r="G66" s="14"/>
      <c r="H66" s="14"/>
    </row>
    <row r="67" spans="1:8">
      <c r="A67" s="41"/>
      <c r="B67" s="41"/>
      <c r="C67" s="41"/>
      <c r="D67" s="41"/>
      <c r="E67" s="41"/>
      <c r="F67" s="14"/>
      <c r="G67" s="14"/>
      <c r="H67" s="14"/>
    </row>
    <row r="68" spans="1:8">
      <c r="A68" s="41"/>
      <c r="B68" s="41"/>
      <c r="C68" s="41"/>
      <c r="D68" s="41"/>
      <c r="E68" s="41"/>
      <c r="F68" s="14"/>
      <c r="G68" s="14"/>
      <c r="H68" s="14"/>
    </row>
    <row r="69" spans="1:8">
      <c r="A69" s="41"/>
      <c r="B69" s="41"/>
      <c r="C69" s="41"/>
      <c r="D69" s="41"/>
      <c r="E69" s="41"/>
      <c r="F69" s="14"/>
      <c r="G69" s="14"/>
      <c r="H69" s="14"/>
    </row>
    <row r="70" spans="1:8">
      <c r="A70" s="41"/>
      <c r="B70" s="41"/>
      <c r="C70" s="41"/>
      <c r="D70" s="41"/>
      <c r="E70" s="41"/>
      <c r="F70" s="14"/>
      <c r="G70" s="14"/>
      <c r="H70" s="14"/>
    </row>
    <row r="71" spans="1:8">
      <c r="A71" s="41"/>
      <c r="B71" s="41"/>
      <c r="C71" s="41"/>
      <c r="D71" s="41"/>
      <c r="E71" s="41"/>
      <c r="F71" s="14"/>
      <c r="G71" s="14"/>
      <c r="H71" s="14"/>
    </row>
    <row r="72" spans="1:8">
      <c r="A72" s="4"/>
      <c r="B72" s="4"/>
      <c r="C72" s="4"/>
      <c r="D72" s="4"/>
      <c r="E72" s="4"/>
    </row>
    <row r="73" spans="1:8">
      <c r="A73" s="4"/>
      <c r="B73" s="4"/>
      <c r="C73" s="4"/>
      <c r="D73" s="4"/>
      <c r="E73" s="4"/>
    </row>
    <row r="74" spans="1:8">
      <c r="A74" s="4"/>
      <c r="B74" s="4"/>
      <c r="C74" s="4"/>
      <c r="D74" s="4"/>
      <c r="E74" s="4"/>
    </row>
    <row r="75" spans="1:8">
      <c r="A75" s="4"/>
      <c r="B75" s="4"/>
      <c r="C75" s="4"/>
      <c r="D75" s="4"/>
      <c r="E75" s="4"/>
    </row>
    <row r="76" spans="1:8">
      <c r="A76" s="4"/>
      <c r="B76" s="4"/>
      <c r="C76" s="4"/>
      <c r="D76" s="4"/>
      <c r="E76" s="4"/>
    </row>
    <row r="77" spans="1:8">
      <c r="A77" s="4"/>
      <c r="B77" s="4"/>
      <c r="C77" s="4"/>
      <c r="D77" s="4"/>
      <c r="E77" s="4"/>
    </row>
    <row r="78" spans="1:8">
      <c r="A78" s="4"/>
      <c r="B78" s="4"/>
      <c r="C78" s="4"/>
      <c r="D78" s="4"/>
      <c r="E78" s="4"/>
    </row>
    <row r="79" spans="1:8">
      <c r="A79" s="4"/>
      <c r="B79" s="4"/>
      <c r="C79" s="4"/>
      <c r="D79" s="4"/>
      <c r="E79" s="4"/>
    </row>
    <row r="80" spans="1:8">
      <c r="A80" s="4"/>
      <c r="B80" s="4"/>
      <c r="C80" s="4"/>
      <c r="D80" s="4"/>
      <c r="E80" s="4"/>
    </row>
    <row r="81" spans="1:5">
      <c r="A81" s="4"/>
      <c r="B81" s="4"/>
      <c r="C81" s="4"/>
      <c r="D81" s="4"/>
      <c r="E81" s="4"/>
    </row>
    <row r="82" spans="1:5">
      <c r="A82" s="4"/>
      <c r="B82" s="4"/>
      <c r="C82" s="4"/>
      <c r="D82" s="4"/>
      <c r="E82" s="4"/>
    </row>
    <row r="83" spans="1:5">
      <c r="A83" s="4"/>
      <c r="B83" s="4"/>
      <c r="C83" s="4"/>
      <c r="D83" s="4"/>
      <c r="E83" s="4"/>
    </row>
    <row r="84" spans="1:5">
      <c r="A84" s="4"/>
      <c r="B84" s="4"/>
      <c r="C84" s="4"/>
      <c r="D84" s="4"/>
      <c r="E84" s="4"/>
    </row>
    <row r="85" spans="1:5">
      <c r="A85" s="4"/>
      <c r="B85" s="4"/>
      <c r="C85" s="4"/>
      <c r="D85" s="4"/>
      <c r="E85" s="4"/>
    </row>
    <row r="86" spans="1:5">
      <c r="A86" s="4"/>
      <c r="B86" s="4"/>
      <c r="C86" s="4"/>
      <c r="D86" s="4"/>
      <c r="E86" s="4"/>
    </row>
    <row r="87" spans="1:5">
      <c r="A87" s="4"/>
      <c r="B87" s="4"/>
      <c r="C87" s="4"/>
      <c r="D87" s="4"/>
      <c r="E87" s="4"/>
    </row>
    <row r="88" spans="1:5">
      <c r="A88" s="4"/>
      <c r="B88" s="4"/>
      <c r="C88" s="4"/>
      <c r="D88" s="4"/>
      <c r="E88" s="4"/>
    </row>
    <row r="89" spans="1:5">
      <c r="A89" s="4"/>
      <c r="B89" s="4"/>
      <c r="C89" s="4"/>
      <c r="D89" s="4"/>
      <c r="E89" s="4"/>
    </row>
    <row r="90" spans="1:5">
      <c r="A90" s="4"/>
      <c r="B90" s="4"/>
      <c r="C90" s="4"/>
      <c r="D90" s="4"/>
      <c r="E90" s="4"/>
    </row>
    <row r="91" spans="1:5">
      <c r="A91" s="4"/>
      <c r="B91" s="4"/>
      <c r="C91" s="4"/>
      <c r="D91" s="4"/>
      <c r="E91" s="4"/>
    </row>
    <row r="92" spans="1:5">
      <c r="A92" s="4"/>
      <c r="B92" s="4"/>
      <c r="C92" s="4"/>
      <c r="D92" s="4"/>
      <c r="E92" s="4"/>
    </row>
    <row r="93" spans="1:5">
      <c r="A93" s="4"/>
      <c r="B93" s="4"/>
      <c r="C93" s="4"/>
      <c r="D93" s="4"/>
      <c r="E93" s="4"/>
    </row>
    <row r="94" spans="1:5">
      <c r="A94" s="4"/>
      <c r="B94" s="4"/>
      <c r="C94" s="4"/>
      <c r="D94" s="4"/>
      <c r="E94" s="4"/>
    </row>
    <row r="95" spans="1:5">
      <c r="A95" s="4"/>
      <c r="B95" s="4"/>
      <c r="C95" s="4"/>
      <c r="D95" s="4"/>
      <c r="E95" s="4"/>
    </row>
    <row r="96" spans="1:5">
      <c r="A96" s="4"/>
      <c r="B96" s="4"/>
      <c r="C96" s="4"/>
      <c r="D96" s="4"/>
      <c r="E96" s="4"/>
    </row>
    <row r="97" spans="1:5">
      <c r="A97" s="4"/>
      <c r="B97" s="4"/>
      <c r="C97" s="4"/>
      <c r="D97" s="4"/>
      <c r="E97" s="4"/>
    </row>
    <row r="98" spans="1:5">
      <c r="A98" s="4"/>
      <c r="B98" s="4"/>
      <c r="C98" s="4"/>
      <c r="D98" s="4"/>
      <c r="E98" s="4"/>
    </row>
    <row r="99" spans="1:5">
      <c r="A99" s="4"/>
      <c r="B99" s="4"/>
      <c r="C99" s="4"/>
      <c r="D99" s="4"/>
      <c r="E99" s="4"/>
    </row>
    <row r="100" spans="1:5">
      <c r="A100" s="4"/>
      <c r="B100" s="4"/>
      <c r="C100" s="4"/>
      <c r="D100" s="4"/>
      <c r="E100" s="4"/>
    </row>
    <row r="101" spans="1:5">
      <c r="A101" s="4"/>
      <c r="B101" s="4"/>
      <c r="C101" s="4"/>
      <c r="D101" s="4"/>
      <c r="E101" s="4"/>
    </row>
    <row r="102" spans="1:5">
      <c r="A102" s="4"/>
      <c r="B102" s="4"/>
      <c r="C102" s="4"/>
      <c r="D102" s="4"/>
      <c r="E102" s="4"/>
    </row>
    <row r="103" spans="1:5">
      <c r="A103" s="4"/>
      <c r="B103" s="4"/>
      <c r="C103" s="4"/>
      <c r="D103" s="4"/>
      <c r="E103" s="4"/>
    </row>
    <row r="104" spans="1:5">
      <c r="A104" s="4"/>
      <c r="B104" s="4"/>
      <c r="C104" s="4"/>
      <c r="D104" s="4"/>
      <c r="E104" s="4"/>
    </row>
    <row r="105" spans="1:5">
      <c r="A105" s="4"/>
      <c r="B105" s="4"/>
      <c r="C105" s="4"/>
      <c r="D105" s="4"/>
      <c r="E105" s="4"/>
    </row>
    <row r="106" spans="1:5">
      <c r="A106" s="4"/>
      <c r="B106" s="4"/>
      <c r="C106" s="4"/>
      <c r="D106" s="4"/>
      <c r="E106" s="4"/>
    </row>
    <row r="107" spans="1:5">
      <c r="A107" s="4"/>
      <c r="B107" s="4"/>
      <c r="C107" s="4"/>
      <c r="D107" s="4"/>
      <c r="E107" s="4"/>
    </row>
    <row r="108" spans="1:5">
      <c r="A108" s="4"/>
      <c r="B108" s="4"/>
      <c r="C108" s="4"/>
      <c r="D108" s="4"/>
      <c r="E108" s="4"/>
    </row>
    <row r="109" spans="1:5">
      <c r="A109" s="4"/>
      <c r="B109" s="4"/>
      <c r="C109" s="4"/>
      <c r="D109" s="4"/>
      <c r="E109" s="4"/>
    </row>
    <row r="110" spans="1:5">
      <c r="A110" s="4"/>
      <c r="B110" s="4"/>
      <c r="C110" s="4"/>
      <c r="D110" s="4"/>
      <c r="E110" s="4"/>
    </row>
    <row r="111" spans="1:5">
      <c r="A111" s="4"/>
      <c r="B111" s="4"/>
      <c r="C111" s="4"/>
      <c r="D111" s="4"/>
      <c r="E111" s="4"/>
    </row>
    <row r="112" spans="1:5">
      <c r="A112" s="4"/>
      <c r="B112" s="4"/>
      <c r="C112" s="4"/>
      <c r="D112" s="4"/>
      <c r="E112" s="4"/>
    </row>
    <row r="113" spans="1:5">
      <c r="A113" s="4"/>
      <c r="B113" s="4"/>
      <c r="C113" s="4"/>
      <c r="D113" s="4"/>
      <c r="E113" s="4"/>
    </row>
    <row r="114" spans="1:5">
      <c r="A114" s="4"/>
      <c r="B114" s="4"/>
      <c r="C114" s="4"/>
      <c r="D114" s="4"/>
      <c r="E114" s="4"/>
    </row>
    <row r="115" spans="1:5">
      <c r="A115" s="4"/>
      <c r="B115" s="4"/>
      <c r="C115" s="4"/>
      <c r="D115" s="4"/>
      <c r="E115" s="4"/>
    </row>
    <row r="116" spans="1:5">
      <c r="A116" s="4"/>
      <c r="B116" s="4"/>
      <c r="C116" s="4"/>
      <c r="D116" s="4"/>
      <c r="E116" s="4"/>
    </row>
    <row r="117" spans="1:5">
      <c r="A117" s="4"/>
      <c r="B117" s="4"/>
      <c r="C117" s="4"/>
      <c r="D117" s="4"/>
      <c r="E117" s="4"/>
    </row>
    <row r="118" spans="1:5">
      <c r="A118" s="4"/>
      <c r="B118" s="4"/>
      <c r="C118" s="4"/>
      <c r="D118" s="4"/>
      <c r="E118" s="4"/>
    </row>
    <row r="119" spans="1:5">
      <c r="A119" s="4"/>
      <c r="B119" s="4"/>
      <c r="C119" s="4"/>
      <c r="D119" s="4"/>
      <c r="E119" s="4"/>
    </row>
    <row r="120" spans="1:5">
      <c r="A120" s="4"/>
      <c r="B120" s="4"/>
      <c r="C120" s="4"/>
      <c r="D120" s="4"/>
      <c r="E120" s="4"/>
    </row>
    <row r="121" spans="1:5">
      <c r="A121" s="4"/>
      <c r="B121" s="4"/>
      <c r="C121" s="4"/>
      <c r="D121" s="4"/>
      <c r="E121" s="4"/>
    </row>
    <row r="122" spans="1:5">
      <c r="A122" s="4"/>
      <c r="B122" s="4"/>
      <c r="C122" s="4"/>
      <c r="D122" s="4"/>
      <c r="E122" s="4"/>
    </row>
    <row r="123" spans="1:5">
      <c r="A123" s="4"/>
      <c r="B123" s="4"/>
      <c r="C123" s="4"/>
      <c r="D123" s="4"/>
      <c r="E123" s="4"/>
    </row>
    <row r="124" spans="1:5">
      <c r="A124" s="4"/>
      <c r="B124" s="4"/>
      <c r="C124" s="4"/>
      <c r="D124" s="4"/>
      <c r="E124" s="4"/>
    </row>
    <row r="125" spans="1:5">
      <c r="A125" s="4"/>
      <c r="B125" s="4"/>
      <c r="C125" s="4"/>
      <c r="D125" s="4"/>
      <c r="E125" s="4"/>
    </row>
    <row r="126" spans="1:5">
      <c r="A126" s="4"/>
      <c r="B126" s="4"/>
      <c r="C126" s="4"/>
      <c r="D126" s="4"/>
      <c r="E126" s="4"/>
    </row>
    <row r="127" spans="1:5">
      <c r="A127" s="4"/>
      <c r="B127" s="4"/>
      <c r="C127" s="4"/>
      <c r="D127" s="4"/>
      <c r="E127" s="4"/>
    </row>
    <row r="128" spans="1:5">
      <c r="A128" s="4"/>
      <c r="B128" s="4"/>
      <c r="C128" s="4"/>
      <c r="D128" s="4"/>
      <c r="E128" s="4"/>
    </row>
    <row r="129" spans="1:5">
      <c r="A129" s="4"/>
      <c r="B129" s="4"/>
      <c r="C129" s="4"/>
      <c r="D129" s="4"/>
      <c r="E129" s="4"/>
    </row>
    <row r="130" spans="1:5">
      <c r="A130" s="4"/>
      <c r="B130" s="4"/>
      <c r="C130" s="4"/>
      <c r="D130" s="4"/>
      <c r="E130" s="4"/>
    </row>
    <row r="131" spans="1:5">
      <c r="A131" s="4"/>
      <c r="B131" s="4"/>
      <c r="C131" s="4"/>
      <c r="D131" s="4"/>
      <c r="E131" s="4"/>
    </row>
    <row r="132" spans="1:5">
      <c r="A132" s="4"/>
      <c r="B132" s="4"/>
      <c r="C132" s="4"/>
      <c r="D132" s="4"/>
      <c r="E132" s="4"/>
    </row>
    <row r="133" spans="1:5">
      <c r="A133" s="4"/>
      <c r="B133" s="4"/>
      <c r="C133" s="4"/>
      <c r="D133" s="4"/>
      <c r="E133" s="4"/>
    </row>
  </sheetData>
  <phoneticPr fontId="0" type="noConversion"/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79998168889431442"/>
  </sheetPr>
  <dimension ref="A1:I22"/>
  <sheetViews>
    <sheetView showGridLines="0" zoomScaleNormal="100" workbookViewId="0">
      <selection activeCell="A2" sqref="A2"/>
    </sheetView>
  </sheetViews>
  <sheetFormatPr baseColWidth="10" defaultColWidth="8" defaultRowHeight="15.75"/>
  <cols>
    <col min="1" max="1" width="19.6640625" style="1" customWidth="1"/>
    <col min="2" max="2" width="9" style="1" customWidth="1"/>
    <col min="3" max="4" width="10.109375" style="1" customWidth="1"/>
    <col min="5" max="5" width="10.33203125" style="1" customWidth="1"/>
    <col min="6" max="6" width="8" style="1" hidden="1" customWidth="1"/>
    <col min="7" max="16384" width="8" style="1"/>
  </cols>
  <sheetData>
    <row r="1" spans="1:9">
      <c r="A1" s="10" t="s">
        <v>0</v>
      </c>
      <c r="B1" s="11">
        <v>0.03</v>
      </c>
      <c r="C1" s="12"/>
      <c r="D1" s="13"/>
      <c r="E1" s="13"/>
      <c r="F1" s="14"/>
      <c r="G1" s="14"/>
      <c r="H1" s="14"/>
    </row>
    <row r="2" spans="1:9">
      <c r="A2" s="15"/>
      <c r="B2" s="16"/>
      <c r="C2" s="13"/>
      <c r="D2" s="13"/>
      <c r="E2" s="13"/>
      <c r="F2" s="14"/>
      <c r="G2" s="14"/>
      <c r="H2" s="14"/>
    </row>
    <row r="3" spans="1:9">
      <c r="A3" s="15" t="s">
        <v>2</v>
      </c>
      <c r="B3" s="16">
        <v>3636</v>
      </c>
      <c r="C3" s="17"/>
      <c r="D3" s="17"/>
      <c r="E3" s="17"/>
      <c r="F3" s="14"/>
      <c r="G3" s="14"/>
      <c r="H3" s="14"/>
    </row>
    <row r="4" spans="1:9">
      <c r="A4" s="15" t="s">
        <v>92</v>
      </c>
      <c r="B4" s="16">
        <v>3200</v>
      </c>
      <c r="C4" s="17"/>
      <c r="D4" s="17"/>
      <c r="E4" s="17"/>
      <c r="F4" s="14"/>
      <c r="G4" s="14"/>
      <c r="H4" s="14"/>
    </row>
    <row r="5" spans="1:9">
      <c r="A5" s="15" t="s">
        <v>3</v>
      </c>
      <c r="B5" s="16">
        <f>$B$3*$B$1</f>
        <v>109.08</v>
      </c>
      <c r="C5" s="17"/>
      <c r="D5" s="17"/>
      <c r="E5" s="17"/>
      <c r="F5" s="14"/>
      <c r="G5" s="14"/>
      <c r="H5" s="14"/>
    </row>
    <row r="6" spans="1:9">
      <c r="A6" s="15"/>
      <c r="B6" s="16"/>
      <c r="C6" s="17"/>
      <c r="D6" s="17"/>
      <c r="E6" s="17"/>
      <c r="F6" s="14"/>
      <c r="G6" s="14"/>
      <c r="H6" s="14"/>
    </row>
    <row r="7" spans="1:9">
      <c r="A7" s="10" t="s">
        <v>4</v>
      </c>
      <c r="B7" s="18">
        <f>B3-B4-B5</f>
        <v>326.92</v>
      </c>
      <c r="C7" s="19"/>
      <c r="D7" s="19"/>
      <c r="E7" s="19"/>
      <c r="F7" s="13"/>
      <c r="G7" s="13"/>
      <c r="H7" s="13"/>
      <c r="I7" s="2"/>
    </row>
    <row r="8" spans="1:9">
      <c r="A8" s="14"/>
      <c r="B8" s="17"/>
      <c r="C8" s="17"/>
      <c r="D8" s="17"/>
      <c r="E8" s="17"/>
      <c r="F8" s="14"/>
      <c r="G8" s="14"/>
      <c r="H8" s="14"/>
    </row>
    <row r="9" spans="1:9">
      <c r="A9" s="14"/>
      <c r="B9" s="14"/>
      <c r="C9" s="14"/>
      <c r="D9" s="14"/>
      <c r="E9" s="14"/>
      <c r="F9" s="14"/>
      <c r="G9" s="14"/>
      <c r="H9" s="14"/>
    </row>
    <row r="10" spans="1:9">
      <c r="A10" s="14"/>
      <c r="B10" s="10"/>
      <c r="C10" s="11" t="s">
        <v>63</v>
      </c>
      <c r="D10" s="11" t="s">
        <v>4</v>
      </c>
      <c r="E10" s="14"/>
      <c r="F10" s="14"/>
      <c r="G10" s="14"/>
      <c r="H10" s="14"/>
    </row>
    <row r="11" spans="1:9">
      <c r="A11" s="14"/>
      <c r="B11" s="11"/>
      <c r="C11" s="16">
        <f>$B$5</f>
        <v>109.08</v>
      </c>
      <c r="D11" s="16">
        <f>$B$7</f>
        <v>326.92</v>
      </c>
      <c r="E11" s="14"/>
      <c r="F11" s="14"/>
      <c r="G11" s="14"/>
      <c r="H11" s="14"/>
    </row>
    <row r="12" spans="1:9">
      <c r="A12" s="14"/>
      <c r="B12" s="11">
        <v>0.05</v>
      </c>
      <c r="C12" s="16">
        <f t="dataTable" ref="C12:D17" dt2D="0" dtr="0" r1="B1"/>
        <v>181.8</v>
      </c>
      <c r="D12" s="16">
        <v>254.2</v>
      </c>
      <c r="E12" s="20"/>
      <c r="F12" s="20"/>
      <c r="G12" s="20"/>
      <c r="H12" s="20"/>
    </row>
    <row r="13" spans="1:9">
      <c r="A13" s="14"/>
      <c r="B13" s="11">
        <v>0.06</v>
      </c>
      <c r="C13" s="16">
        <v>218.16</v>
      </c>
      <c r="D13" s="16">
        <v>217.84</v>
      </c>
      <c r="E13" s="14"/>
      <c r="F13" s="14"/>
      <c r="G13" s="14"/>
      <c r="H13" s="14"/>
    </row>
    <row r="14" spans="1:9">
      <c r="A14" s="14"/>
      <c r="B14" s="11">
        <v>7.0000000000000007E-2</v>
      </c>
      <c r="C14" s="16">
        <v>254.52</v>
      </c>
      <c r="D14" s="16">
        <v>181.48</v>
      </c>
      <c r="E14" s="14"/>
      <c r="F14" s="14"/>
      <c r="G14" s="21"/>
      <c r="H14" s="14"/>
    </row>
    <row r="15" spans="1:9">
      <c r="A15" s="14"/>
      <c r="B15" s="11">
        <v>0.08</v>
      </c>
      <c r="C15" s="16">
        <v>290.88</v>
      </c>
      <c r="D15" s="16">
        <v>145.12</v>
      </c>
      <c r="E15" s="14"/>
      <c r="F15" s="14"/>
      <c r="G15" s="14"/>
      <c r="H15" s="14"/>
    </row>
    <row r="16" spans="1:9">
      <c r="A16" s="14"/>
      <c r="B16" s="11">
        <v>0.09</v>
      </c>
      <c r="C16" s="16">
        <v>327.24</v>
      </c>
      <c r="D16" s="16">
        <v>108.75999999999999</v>
      </c>
      <c r="E16" s="14"/>
      <c r="F16" s="14"/>
      <c r="G16" s="14"/>
      <c r="H16" s="14"/>
    </row>
    <row r="17" spans="1:8">
      <c r="A17" s="14"/>
      <c r="B17" s="11">
        <v>0.1</v>
      </c>
      <c r="C17" s="16">
        <v>363.6</v>
      </c>
      <c r="D17" s="16">
        <v>72.399999999999977</v>
      </c>
      <c r="E17" s="14"/>
      <c r="F17" s="14"/>
      <c r="G17" s="14"/>
      <c r="H17" s="14"/>
    </row>
    <row r="18" spans="1:8">
      <c r="A18" s="14"/>
      <c r="B18" s="22"/>
      <c r="C18" s="23"/>
      <c r="D18" s="23"/>
      <c r="E18" s="14"/>
      <c r="F18" s="14"/>
      <c r="G18" s="14"/>
      <c r="H18" s="14"/>
    </row>
    <row r="19" spans="1:8">
      <c r="A19" s="14"/>
      <c r="B19" s="20"/>
      <c r="C19" s="14"/>
      <c r="D19" s="14"/>
      <c r="E19" s="14"/>
      <c r="F19" s="14"/>
      <c r="G19" s="14"/>
      <c r="H19" s="14"/>
    </row>
    <row r="20" spans="1:8">
      <c r="A20" s="15" t="s">
        <v>64</v>
      </c>
      <c r="B20" s="24"/>
      <c r="C20" s="14"/>
      <c r="D20" s="14"/>
      <c r="E20" s="14"/>
      <c r="F20" s="14"/>
      <c r="G20" s="14"/>
      <c r="H20" s="14"/>
    </row>
    <row r="21" spans="1:8">
      <c r="A21" s="15" t="s">
        <v>65</v>
      </c>
      <c r="B21" s="24"/>
      <c r="C21" s="14"/>
      <c r="D21" s="14"/>
      <c r="E21" s="14"/>
      <c r="F21" s="14"/>
      <c r="G21" s="14"/>
      <c r="H21" s="14"/>
    </row>
    <row r="22" spans="1:8">
      <c r="A22" s="14"/>
      <c r="B22" s="14"/>
      <c r="C22" s="14"/>
      <c r="D22" s="14"/>
      <c r="E22" s="14"/>
      <c r="F22" s="14"/>
      <c r="G22" s="14"/>
      <c r="H22" s="14"/>
    </row>
  </sheetData>
  <dataConsolidate/>
  <phoneticPr fontId="0" type="noConversion"/>
  <printOptions gridLinesSet="0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79998168889431442"/>
  </sheetPr>
  <dimension ref="A1:J28"/>
  <sheetViews>
    <sheetView showGridLines="0" zoomScaleNormal="100" workbookViewId="0">
      <selection activeCell="A20" sqref="A20"/>
    </sheetView>
  </sheetViews>
  <sheetFormatPr baseColWidth="10" defaultColWidth="11" defaultRowHeight="15.75"/>
  <cols>
    <col min="1" max="1" width="13.6640625" style="1" customWidth="1"/>
    <col min="2" max="2" width="7.88671875" style="1" customWidth="1"/>
    <col min="3" max="3" width="14.88671875" style="1" bestFit="1" customWidth="1"/>
    <col min="4" max="4" width="9.33203125" style="1" bestFit="1" customWidth="1"/>
    <col min="5" max="5" width="12" style="1" bestFit="1" customWidth="1"/>
    <col min="6" max="6" width="8.33203125" style="1" customWidth="1"/>
    <col min="7" max="7" width="10.44140625" style="1" customWidth="1"/>
    <col min="8" max="8" width="23.109375" style="1" customWidth="1"/>
    <col min="9" max="16384" width="11" style="1"/>
  </cols>
  <sheetData>
    <row r="1" spans="1:10" ht="16.5" thickBot="1">
      <c r="A1" s="25" t="s">
        <v>5</v>
      </c>
      <c r="B1" s="25" t="s">
        <v>6</v>
      </c>
      <c r="C1" s="25" t="s">
        <v>7</v>
      </c>
      <c r="D1" s="25" t="s">
        <v>94</v>
      </c>
      <c r="E1" s="25" t="s">
        <v>8</v>
      </c>
      <c r="F1" s="26"/>
      <c r="G1" s="15" t="s">
        <v>37</v>
      </c>
      <c r="H1" s="15"/>
    </row>
    <row r="2" spans="1:10">
      <c r="A2" s="27" t="s">
        <v>10</v>
      </c>
      <c r="B2" s="16" t="s">
        <v>11</v>
      </c>
      <c r="C2" s="16" t="s">
        <v>12</v>
      </c>
      <c r="D2" s="36">
        <v>4</v>
      </c>
      <c r="E2" s="16">
        <v>110</v>
      </c>
      <c r="F2" s="14"/>
      <c r="G2" s="15" t="s">
        <v>66</v>
      </c>
      <c r="H2" s="15" t="s">
        <v>67</v>
      </c>
      <c r="I2"/>
      <c r="J2"/>
    </row>
    <row r="3" spans="1:10">
      <c r="A3" s="15" t="s">
        <v>13</v>
      </c>
      <c r="B3" s="16" t="s">
        <v>11</v>
      </c>
      <c r="C3" s="16" t="s">
        <v>14</v>
      </c>
      <c r="D3" s="36">
        <v>1</v>
      </c>
      <c r="E3" s="16">
        <v>141</v>
      </c>
      <c r="F3" s="14"/>
      <c r="G3" s="15">
        <v>4</v>
      </c>
      <c r="H3" s="15" t="s">
        <v>68</v>
      </c>
      <c r="I3"/>
      <c r="J3"/>
    </row>
    <row r="4" spans="1:10">
      <c r="A4" s="15" t="s">
        <v>15</v>
      </c>
      <c r="B4" s="16" t="s">
        <v>16</v>
      </c>
      <c r="C4" s="16" t="s">
        <v>17</v>
      </c>
      <c r="D4" s="36">
        <v>2</v>
      </c>
      <c r="E4" s="16">
        <v>180</v>
      </c>
      <c r="F4" s="14"/>
      <c r="G4" s="15" t="s">
        <v>69</v>
      </c>
      <c r="H4" s="15" t="s">
        <v>70</v>
      </c>
      <c r="I4"/>
      <c r="J4"/>
    </row>
    <row r="5" spans="1:10">
      <c r="A5" s="15" t="s">
        <v>18</v>
      </c>
      <c r="B5" s="16" t="s">
        <v>16</v>
      </c>
      <c r="C5" s="16" t="s">
        <v>19</v>
      </c>
      <c r="D5" s="36">
        <v>11</v>
      </c>
      <c r="E5" s="16">
        <v>200</v>
      </c>
      <c r="F5" s="14"/>
      <c r="G5" s="15" t="s">
        <v>71</v>
      </c>
      <c r="H5" s="15" t="s">
        <v>72</v>
      </c>
      <c r="I5"/>
      <c r="J5"/>
    </row>
    <row r="6" spans="1:10">
      <c r="A6" s="15" t="s">
        <v>20</v>
      </c>
      <c r="B6" s="16" t="s">
        <v>21</v>
      </c>
      <c r="C6" s="16" t="s">
        <v>22</v>
      </c>
      <c r="D6" s="36">
        <v>10</v>
      </c>
      <c r="E6" s="16">
        <v>500</v>
      </c>
      <c r="F6" s="14"/>
      <c r="G6" s="28"/>
      <c r="H6" s="14"/>
      <c r="I6"/>
      <c r="J6"/>
    </row>
    <row r="7" spans="1:10">
      <c r="A7" s="15" t="s">
        <v>23</v>
      </c>
      <c r="B7" s="16" t="s">
        <v>21</v>
      </c>
      <c r="C7" s="16" t="s">
        <v>24</v>
      </c>
      <c r="D7" s="36">
        <v>9</v>
      </c>
      <c r="E7" s="16">
        <v>272</v>
      </c>
      <c r="F7" s="14"/>
      <c r="G7" s="14"/>
      <c r="H7" s="14"/>
      <c r="I7"/>
      <c r="J7"/>
    </row>
    <row r="8" spans="1:10">
      <c r="A8" s="15" t="s">
        <v>25</v>
      </c>
      <c r="B8" s="16" t="s">
        <v>26</v>
      </c>
      <c r="C8" s="16" t="s">
        <v>27</v>
      </c>
      <c r="D8" s="36">
        <v>8</v>
      </c>
      <c r="E8" s="16">
        <v>180</v>
      </c>
      <c r="F8" s="14"/>
      <c r="G8" s="14"/>
      <c r="H8" s="14"/>
    </row>
    <row r="9" spans="1:10">
      <c r="A9" s="15" t="s">
        <v>28</v>
      </c>
      <c r="B9" s="16" t="s">
        <v>26</v>
      </c>
      <c r="C9" s="16" t="s">
        <v>29</v>
      </c>
      <c r="D9" s="36">
        <v>16</v>
      </c>
      <c r="E9" s="16">
        <v>128</v>
      </c>
      <c r="F9" s="14"/>
      <c r="G9" s="14"/>
      <c r="H9" s="14"/>
    </row>
    <row r="10" spans="1:10">
      <c r="A10" s="15" t="s">
        <v>30</v>
      </c>
      <c r="B10" s="16" t="s">
        <v>11</v>
      </c>
      <c r="C10" s="16" t="s">
        <v>12</v>
      </c>
      <c r="D10" s="36">
        <v>5</v>
      </c>
      <c r="E10" s="16">
        <v>440</v>
      </c>
      <c r="F10" s="14"/>
      <c r="G10" s="14"/>
      <c r="H10" s="13"/>
      <c r="I10" s="2"/>
    </row>
    <row r="11" spans="1:10">
      <c r="A11" s="15" t="s">
        <v>31</v>
      </c>
      <c r="B11" s="16" t="s">
        <v>11</v>
      </c>
      <c r="C11" s="16" t="s">
        <v>14</v>
      </c>
      <c r="D11" s="36">
        <v>2</v>
      </c>
      <c r="E11" s="16">
        <v>282</v>
      </c>
      <c r="F11" s="14"/>
      <c r="G11" s="14"/>
      <c r="H11" s="13"/>
      <c r="I11" s="3"/>
    </row>
    <row r="12" spans="1:10">
      <c r="A12" s="15" t="s">
        <v>32</v>
      </c>
      <c r="B12" s="16" t="s">
        <v>16</v>
      </c>
      <c r="C12" s="16" t="s">
        <v>17</v>
      </c>
      <c r="D12" s="36">
        <v>3</v>
      </c>
      <c r="E12" s="16">
        <v>173</v>
      </c>
      <c r="F12" s="14"/>
      <c r="G12" s="14"/>
      <c r="H12" s="13"/>
      <c r="I12" s="2"/>
    </row>
    <row r="13" spans="1:10">
      <c r="A13" s="15" t="s">
        <v>10</v>
      </c>
      <c r="B13" s="16" t="s">
        <v>16</v>
      </c>
      <c r="C13" s="16" t="s">
        <v>19</v>
      </c>
      <c r="D13" s="36">
        <v>12</v>
      </c>
      <c r="E13" s="16">
        <v>100</v>
      </c>
      <c r="F13" s="14"/>
      <c r="G13" s="14"/>
      <c r="H13" s="13"/>
      <c r="I13" s="3"/>
    </row>
    <row r="14" spans="1:10">
      <c r="A14" s="15" t="s">
        <v>33</v>
      </c>
      <c r="B14" s="16" t="s">
        <v>21</v>
      </c>
      <c r="C14" s="16" t="s">
        <v>22</v>
      </c>
      <c r="D14" s="36">
        <v>9</v>
      </c>
      <c r="E14" s="16">
        <v>300</v>
      </c>
      <c r="F14" s="29"/>
      <c r="G14" s="14"/>
      <c r="H14" s="13"/>
      <c r="I14" s="2"/>
    </row>
    <row r="15" spans="1:10">
      <c r="A15" s="15" t="s">
        <v>34</v>
      </c>
      <c r="B15" s="16" t="s">
        <v>21</v>
      </c>
      <c r="C15" s="16" t="s">
        <v>24</v>
      </c>
      <c r="D15" s="36">
        <v>8</v>
      </c>
      <c r="E15" s="16">
        <v>300</v>
      </c>
      <c r="F15" s="29"/>
      <c r="G15" s="14"/>
      <c r="H15" s="13"/>
      <c r="I15" s="3"/>
    </row>
    <row r="16" spans="1:10">
      <c r="A16" s="15" t="s">
        <v>35</v>
      </c>
      <c r="B16" s="16" t="s">
        <v>26</v>
      </c>
      <c r="C16" s="16" t="s">
        <v>27</v>
      </c>
      <c r="D16" s="36">
        <v>7</v>
      </c>
      <c r="E16" s="16">
        <v>220</v>
      </c>
      <c r="F16" s="29"/>
      <c r="G16" s="14"/>
      <c r="H16" s="13"/>
      <c r="I16" s="2"/>
    </row>
    <row r="17" spans="1:8">
      <c r="A17" s="15" t="s">
        <v>36</v>
      </c>
      <c r="B17" s="16" t="s">
        <v>26</v>
      </c>
      <c r="C17" s="16" t="s">
        <v>29</v>
      </c>
      <c r="D17" s="36">
        <v>15</v>
      </c>
      <c r="E17" s="16">
        <v>110</v>
      </c>
      <c r="F17" s="29"/>
      <c r="G17" s="28"/>
      <c r="H17" s="14"/>
    </row>
    <row r="18" spans="1:8">
      <c r="A18" s="14"/>
      <c r="B18" s="14"/>
      <c r="C18" s="13"/>
      <c r="D18" s="13"/>
      <c r="E18" s="30"/>
      <c r="F18" s="14"/>
      <c r="G18" s="14"/>
      <c r="H18" s="14"/>
    </row>
    <row r="19" spans="1:8">
      <c r="A19" s="10" t="s">
        <v>6</v>
      </c>
      <c r="B19" s="14"/>
      <c r="C19" s="31"/>
      <c r="D19" s="13"/>
      <c r="E19" s="13"/>
      <c r="F19" s="14"/>
      <c r="G19" s="14"/>
      <c r="H19" s="14"/>
    </row>
    <row r="20" spans="1:8">
      <c r="A20" s="48"/>
      <c r="B20" s="10"/>
      <c r="C20" s="10" t="s">
        <v>73</v>
      </c>
      <c r="D20" s="10" t="s">
        <v>8</v>
      </c>
      <c r="E20" s="10" t="s">
        <v>74</v>
      </c>
      <c r="F20" s="14"/>
      <c r="G20" s="14"/>
      <c r="H20" s="14"/>
    </row>
    <row r="21" spans="1:8">
      <c r="A21" s="14"/>
      <c r="B21" s="16"/>
      <c r="C21" s="32">
        <f>DAVERAGE(A1:E17,4,A19:A20)</f>
        <v>7.625</v>
      </c>
      <c r="D21" s="16">
        <f>DSUM(A1:E17,5,A19:A20)</f>
        <v>3636</v>
      </c>
      <c r="E21" s="16">
        <f>DAVERAGE(A1:E17,5,A19:A20)</f>
        <v>227.25</v>
      </c>
      <c r="F21" s="14"/>
      <c r="G21" s="14"/>
      <c r="H21" s="14"/>
    </row>
    <row r="22" spans="1:8">
      <c r="A22" s="14"/>
      <c r="B22" s="49" t="s">
        <v>16</v>
      </c>
      <c r="C22" s="32">
        <f t="dataTable" ref="C22:E25" dt2D="0" dtr="0" r1="A20"/>
        <v>7</v>
      </c>
      <c r="D22" s="16">
        <v>653</v>
      </c>
      <c r="E22" s="16">
        <v>163.25</v>
      </c>
      <c r="F22" s="14"/>
      <c r="G22" s="21"/>
      <c r="H22" s="21"/>
    </row>
    <row r="23" spans="1:8">
      <c r="A23" s="14"/>
      <c r="B23" s="49" t="s">
        <v>26</v>
      </c>
      <c r="C23" s="32">
        <v>11.5</v>
      </c>
      <c r="D23" s="16">
        <v>638</v>
      </c>
      <c r="E23" s="16">
        <v>159.5</v>
      </c>
      <c r="F23" s="14"/>
      <c r="G23" s="14"/>
      <c r="H23" s="14"/>
    </row>
    <row r="24" spans="1:8">
      <c r="A24" s="14"/>
      <c r="B24" s="49" t="s">
        <v>21</v>
      </c>
      <c r="C24" s="32">
        <v>9</v>
      </c>
      <c r="D24" s="16">
        <v>1372</v>
      </c>
      <c r="E24" s="16">
        <v>343</v>
      </c>
      <c r="F24" s="14"/>
      <c r="G24" s="14"/>
      <c r="H24" s="14"/>
    </row>
    <row r="25" spans="1:8">
      <c r="A25" s="14"/>
      <c r="B25" s="49" t="s">
        <v>11</v>
      </c>
      <c r="C25" s="32">
        <v>3</v>
      </c>
      <c r="D25" s="16">
        <v>973</v>
      </c>
      <c r="E25" s="16">
        <v>243.25</v>
      </c>
      <c r="F25" s="14"/>
      <c r="G25" s="14"/>
      <c r="H25" s="14"/>
    </row>
    <row r="26" spans="1:8">
      <c r="A26" s="14"/>
      <c r="B26" s="16"/>
      <c r="C26" s="13"/>
      <c r="D26" s="13"/>
      <c r="E26" s="13"/>
      <c r="F26" s="14"/>
      <c r="G26" s="14"/>
      <c r="H26" s="14"/>
    </row>
    <row r="27" spans="1:8">
      <c r="B27" s="16"/>
      <c r="C27" s="2"/>
      <c r="D27" s="2"/>
      <c r="E27" s="2"/>
    </row>
    <row r="28" spans="1:8">
      <c r="B28" s="16"/>
      <c r="C28" s="2"/>
      <c r="D28" s="2"/>
    </row>
  </sheetData>
  <phoneticPr fontId="0" type="noConversion"/>
  <printOptions gridLinesSet="0"/>
  <pageMargins left="0.78740157499999996" right="0.78740157499999996" top="0.984251969" bottom="0.984251969" header="0.4921259845" footer="0.4921259845"/>
  <pageSetup paperSize="9" orientation="portrait" r:id="rId1"/>
  <headerFooter alignWithMargins="0">
    <oddHeader>&amp;A</oddHeader>
    <oddFooter>Page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79998168889431442"/>
  </sheetPr>
  <dimension ref="A1:AR322"/>
  <sheetViews>
    <sheetView showGridLines="0" zoomScaleNormal="100" workbookViewId="0">
      <pane xSplit="4005" topLeftCell="B1" activePane="topRight"/>
      <selection pane="topRight" activeCell="N23" sqref="N23"/>
    </sheetView>
  </sheetViews>
  <sheetFormatPr baseColWidth="10" defaultColWidth="11" defaultRowHeight="15.75"/>
  <cols>
    <col min="1" max="1" width="17" style="1" customWidth="1"/>
    <col min="2" max="2" width="9.44140625" style="1" bestFit="1" customWidth="1"/>
    <col min="3" max="3" width="9.44140625" style="1" customWidth="1"/>
    <col min="4" max="4" width="9.88671875" style="1" bestFit="1" customWidth="1"/>
    <col min="5" max="6" width="9.77734375" style="1" bestFit="1" customWidth="1"/>
    <col min="7" max="7" width="13.21875" style="1" bestFit="1" customWidth="1"/>
    <col min="8" max="8" width="10" style="1" bestFit="1" customWidth="1"/>
    <col min="9" max="9" width="12.77734375" style="1" bestFit="1" customWidth="1"/>
    <col min="10" max="12" width="2.6640625" style="1" customWidth="1"/>
    <col min="13" max="13" width="3.5546875" style="1" customWidth="1"/>
    <col min="14" max="14" width="11" style="1"/>
    <col min="15" max="22" width="8.21875" style="1" customWidth="1"/>
    <col min="23" max="16384" width="11" style="1"/>
  </cols>
  <sheetData>
    <row r="1" spans="1:44">
      <c r="A1" s="39" t="s">
        <v>75</v>
      </c>
      <c r="B1" s="14"/>
      <c r="G1" s="9"/>
      <c r="L1" s="14"/>
      <c r="M1" s="14"/>
      <c r="N1" s="10" t="s">
        <v>76</v>
      </c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</row>
    <row r="2" spans="1:44">
      <c r="A2" s="14"/>
      <c r="B2" s="14"/>
      <c r="C2" s="40" t="s">
        <v>40</v>
      </c>
      <c r="D2" s="14"/>
      <c r="E2" s="14"/>
      <c r="F2" s="14"/>
      <c r="G2" s="14"/>
      <c r="H2" s="14"/>
      <c r="I2" s="14"/>
      <c r="J2" s="14"/>
      <c r="K2" s="14"/>
      <c r="L2" s="14"/>
      <c r="M2" s="14"/>
      <c r="N2" s="10" t="s">
        <v>77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</row>
    <row r="3" spans="1:44" ht="16.5" thickBot="1">
      <c r="A3" s="27"/>
      <c r="B3" s="16"/>
      <c r="C3" s="41" t="s">
        <v>41</v>
      </c>
      <c r="D3" s="14"/>
      <c r="E3" s="14"/>
      <c r="F3" s="14"/>
      <c r="G3" s="14"/>
      <c r="H3" s="14"/>
      <c r="I3" s="14"/>
      <c r="J3" s="14"/>
      <c r="K3" s="14"/>
      <c r="L3" s="14"/>
      <c r="M3" s="14"/>
      <c r="N3" s="16">
        <f>PMT(+($B$11*$B$12/$B$13),+$B$14*$B$13,-$B$4)</f>
        <v>5189.5888065885019</v>
      </c>
      <c r="O3" s="33">
        <v>150000</v>
      </c>
      <c r="P3" s="33">
        <v>200000</v>
      </c>
      <c r="Q3" s="33">
        <v>250000</v>
      </c>
      <c r="R3" s="33">
        <v>300000</v>
      </c>
      <c r="S3" s="33">
        <v>350000</v>
      </c>
      <c r="T3" s="33">
        <v>400000</v>
      </c>
      <c r="U3" s="33">
        <v>450000</v>
      </c>
      <c r="V3" s="33">
        <v>500000</v>
      </c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</row>
    <row r="4" spans="1:44">
      <c r="A4" s="10" t="s">
        <v>42</v>
      </c>
      <c r="B4" s="10">
        <v>250000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34">
        <v>0.08</v>
      </c>
      <c r="O4" s="16">
        <f t="dataTable" ref="O4:V15" dt2D="1" dtr="0" r1="B4" r2="B11"/>
        <v>3041.4591432620523</v>
      </c>
      <c r="P4" s="16">
        <v>4055.2788576827365</v>
      </c>
      <c r="Q4" s="16">
        <v>5069.0985721034203</v>
      </c>
      <c r="R4" s="16">
        <v>6082.9182865241046</v>
      </c>
      <c r="S4" s="16">
        <v>7096.7380009447879</v>
      </c>
      <c r="T4" s="16">
        <v>8110.5577153654731</v>
      </c>
      <c r="U4" s="16">
        <v>9124.3774297861564</v>
      </c>
      <c r="V4" s="16">
        <v>10138.197144206841</v>
      </c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</row>
    <row r="5" spans="1:44">
      <c r="A5" s="15"/>
      <c r="B5" s="16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34">
        <v>8.5000000000000006E-2</v>
      </c>
      <c r="O5" s="16">
        <v>3077.4796990576874</v>
      </c>
      <c r="P5" s="16">
        <v>4103.3062654102505</v>
      </c>
      <c r="Q5" s="16">
        <v>5129.1328317628122</v>
      </c>
      <c r="R5" s="16">
        <v>6154.9593981153748</v>
      </c>
      <c r="S5" s="16">
        <v>7180.7859644679374</v>
      </c>
      <c r="T5" s="16">
        <v>8206.612530820501</v>
      </c>
      <c r="U5" s="16">
        <v>9232.4390971730627</v>
      </c>
      <c r="V5" s="16">
        <v>10258.265663525624</v>
      </c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</row>
    <row r="6" spans="1:44" ht="16.5" thickBot="1">
      <c r="A6" s="15" t="s">
        <v>43</v>
      </c>
      <c r="B6" s="16">
        <f>PMT(+(ENTRÉE2*$B$12/$B$13),+$B$14*$B$13,-+ENTRÉE1)</f>
        <v>5189.5888065885019</v>
      </c>
      <c r="C6" s="25" t="s">
        <v>44</v>
      </c>
      <c r="D6" s="25" t="s">
        <v>45</v>
      </c>
      <c r="E6" s="25" t="s">
        <v>46</v>
      </c>
      <c r="F6" s="25" t="s">
        <v>47</v>
      </c>
      <c r="G6" s="25" t="s">
        <v>48</v>
      </c>
      <c r="H6" s="25" t="s">
        <v>49</v>
      </c>
      <c r="I6" s="25" t="s">
        <v>50</v>
      </c>
      <c r="J6" s="14"/>
      <c r="K6" s="14"/>
      <c r="L6" s="14"/>
      <c r="M6" s="10" t="s">
        <v>78</v>
      </c>
      <c r="N6" s="34">
        <v>0.09</v>
      </c>
      <c r="O6" s="16">
        <v>3113.7532839531013</v>
      </c>
      <c r="P6" s="16">
        <v>4151.6710452708021</v>
      </c>
      <c r="Q6" s="16">
        <v>5189.5888065885019</v>
      </c>
      <c r="R6" s="16">
        <v>6227.5065679062027</v>
      </c>
      <c r="S6" s="16">
        <v>7265.4243292239034</v>
      </c>
      <c r="T6" s="16">
        <v>8303.3420905416042</v>
      </c>
      <c r="U6" s="16">
        <v>9341.259851859304</v>
      </c>
      <c r="V6" s="16">
        <v>10379.177613177004</v>
      </c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</row>
    <row r="7" spans="1:44">
      <c r="A7" s="15" t="s">
        <v>43</v>
      </c>
      <c r="B7" s="16">
        <f>ENTRÉE1*B8/((1-(1+B8)^(-B9)))</f>
        <v>5189.5888065884556</v>
      </c>
      <c r="C7" s="27">
        <v>1</v>
      </c>
      <c r="D7" s="16">
        <f>ENTRÉE1*B8</f>
        <v>1875</v>
      </c>
      <c r="E7" s="16">
        <f t="shared" ref="E7:E42" si="0">MENS-D7</f>
        <v>3314.5888065884556</v>
      </c>
      <c r="F7" s="16">
        <f t="shared" ref="F7:F42" si="1">SUM(D7:E7)</f>
        <v>5189.5888065884556</v>
      </c>
      <c r="G7" s="16">
        <f>E7</f>
        <v>3314.5888065884556</v>
      </c>
      <c r="H7" s="16">
        <f>D7</f>
        <v>1875</v>
      </c>
      <c r="I7" s="16">
        <f t="shared" ref="I7:I42" si="2">ENTRÉE1-G7</f>
        <v>246685.41119341154</v>
      </c>
      <c r="J7" s="14"/>
      <c r="K7" s="14"/>
      <c r="L7" s="14"/>
      <c r="M7" s="10" t="s">
        <v>79</v>
      </c>
      <c r="N7" s="34">
        <v>9.5000000000000001E-2</v>
      </c>
      <c r="O7" s="16">
        <v>3150.2791964573262</v>
      </c>
      <c r="P7" s="16">
        <v>4200.3722619431019</v>
      </c>
      <c r="Q7" s="16">
        <v>5250.4653274288776</v>
      </c>
      <c r="R7" s="16">
        <v>6300.5583929146524</v>
      </c>
      <c r="S7" s="16">
        <v>7350.6514584004281</v>
      </c>
      <c r="T7" s="16">
        <v>8400.7445238862038</v>
      </c>
      <c r="U7" s="16">
        <v>9450.8375893719785</v>
      </c>
      <c r="V7" s="16">
        <v>10500.930654857755</v>
      </c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</row>
    <row r="8" spans="1:44">
      <c r="A8" s="15" t="s">
        <v>51</v>
      </c>
      <c r="B8" s="42">
        <f>ENTRÉE2*B12/B13</f>
        <v>7.4999999999999997E-3</v>
      </c>
      <c r="C8" s="15">
        <f t="shared" ref="C8:C42" si="3">C7+1</f>
        <v>2</v>
      </c>
      <c r="D8" s="16">
        <f t="shared" ref="D8:D42" si="4">(+ENTRÉE1-G7)*$B$8</f>
        <v>1850.1405839505865</v>
      </c>
      <c r="E8" s="16">
        <f t="shared" si="0"/>
        <v>3339.4482226378691</v>
      </c>
      <c r="F8" s="16">
        <f t="shared" si="1"/>
        <v>5189.5888065884556</v>
      </c>
      <c r="G8" s="16">
        <f t="shared" ref="G8:G42" si="5">G7+E8</f>
        <v>6654.0370292263251</v>
      </c>
      <c r="H8" s="16">
        <f t="shared" ref="H8:H42" si="6">H7+D8</f>
        <v>3725.1405839505865</v>
      </c>
      <c r="I8" s="16">
        <f t="shared" si="2"/>
        <v>243345.96297077369</v>
      </c>
      <c r="J8" s="14"/>
      <c r="K8" s="14"/>
      <c r="L8" s="14"/>
      <c r="M8" s="10" t="s">
        <v>80</v>
      </c>
      <c r="N8" s="34">
        <v>0.1</v>
      </c>
      <c r="O8" s="16">
        <v>3187.0567066902418</v>
      </c>
      <c r="P8" s="16">
        <v>4249.4089422536554</v>
      </c>
      <c r="Q8" s="16">
        <v>5311.7611778170694</v>
      </c>
      <c r="R8" s="16">
        <v>6374.1134133804835</v>
      </c>
      <c r="S8" s="16">
        <v>7436.4656489438967</v>
      </c>
      <c r="T8" s="16">
        <v>8498.8178845073107</v>
      </c>
      <c r="U8" s="16">
        <v>9561.170120070723</v>
      </c>
      <c r="V8" s="16">
        <v>10623.522355634139</v>
      </c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</row>
    <row r="9" spans="1:44">
      <c r="A9" s="15" t="s">
        <v>52</v>
      </c>
      <c r="B9" s="36">
        <f>B13*B14</f>
        <v>60</v>
      </c>
      <c r="C9" s="15">
        <f t="shared" si="3"/>
        <v>3</v>
      </c>
      <c r="D9" s="16">
        <f t="shared" si="4"/>
        <v>1825.0947222808027</v>
      </c>
      <c r="E9" s="16">
        <f t="shared" si="0"/>
        <v>3364.4940843076529</v>
      </c>
      <c r="F9" s="16">
        <f t="shared" si="1"/>
        <v>5189.5888065884556</v>
      </c>
      <c r="G9" s="16">
        <f t="shared" si="5"/>
        <v>10018.531113533978</v>
      </c>
      <c r="H9" s="16">
        <f t="shared" si="6"/>
        <v>5550.2353062313887</v>
      </c>
      <c r="I9" s="16">
        <f t="shared" si="2"/>
        <v>239981.46888646603</v>
      </c>
      <c r="J9" s="14"/>
      <c r="K9" s="14"/>
      <c r="L9" s="14"/>
      <c r="M9" s="10" t="s">
        <v>81</v>
      </c>
      <c r="N9" s="34">
        <v>0.105</v>
      </c>
      <c r="O9" s="16">
        <v>3224.085056717619</v>
      </c>
      <c r="P9" s="16">
        <v>4298.7800756234919</v>
      </c>
      <c r="Q9" s="16">
        <v>5373.4750945293645</v>
      </c>
      <c r="R9" s="16">
        <v>6448.1701134352379</v>
      </c>
      <c r="S9" s="16">
        <v>7522.8651323411113</v>
      </c>
      <c r="T9" s="16">
        <v>8597.5601512469839</v>
      </c>
      <c r="U9" s="16">
        <v>9672.2551701528573</v>
      </c>
      <c r="V9" s="16">
        <v>10746.950189058729</v>
      </c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</row>
    <row r="10" spans="1:44">
      <c r="A10" s="15"/>
      <c r="B10" s="16"/>
      <c r="C10" s="15">
        <f t="shared" si="3"/>
        <v>4</v>
      </c>
      <c r="D10" s="16">
        <f t="shared" si="4"/>
        <v>1799.8610166484953</v>
      </c>
      <c r="E10" s="16">
        <f t="shared" si="0"/>
        <v>3389.7277899399605</v>
      </c>
      <c r="F10" s="16">
        <f t="shared" si="1"/>
        <v>5189.5888065884556</v>
      </c>
      <c r="G10" s="16">
        <f t="shared" si="5"/>
        <v>13408.258903473939</v>
      </c>
      <c r="H10" s="16">
        <f t="shared" si="6"/>
        <v>7350.0963228798837</v>
      </c>
      <c r="I10" s="16">
        <f t="shared" si="2"/>
        <v>236591.74109652606</v>
      </c>
      <c r="J10" s="14"/>
      <c r="K10" s="14"/>
      <c r="L10" s="14"/>
      <c r="M10" s="14"/>
      <c r="N10" s="34">
        <v>0.11</v>
      </c>
      <c r="O10" s="16">
        <v>3261.3634608964967</v>
      </c>
      <c r="P10" s="16">
        <v>4348.484614528662</v>
      </c>
      <c r="Q10" s="16">
        <v>5435.6057681608263</v>
      </c>
      <c r="R10" s="16">
        <v>6522.7269217929934</v>
      </c>
      <c r="S10" s="16">
        <v>7609.8480754251577</v>
      </c>
      <c r="T10" s="16">
        <v>8696.9692290573239</v>
      </c>
      <c r="U10" s="16">
        <v>9784.0903826894883</v>
      </c>
      <c r="V10" s="16">
        <v>10871.211536321653</v>
      </c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</row>
    <row r="11" spans="1:44">
      <c r="A11" s="10" t="s">
        <v>53</v>
      </c>
      <c r="B11" s="43">
        <v>0.09</v>
      </c>
      <c r="C11" s="15">
        <f t="shared" si="3"/>
        <v>5</v>
      </c>
      <c r="D11" s="16">
        <f t="shared" si="4"/>
        <v>1774.4380582239455</v>
      </c>
      <c r="E11" s="16">
        <f t="shared" si="0"/>
        <v>3415.15074836451</v>
      </c>
      <c r="F11" s="16">
        <f t="shared" si="1"/>
        <v>5189.5888065884556</v>
      </c>
      <c r="G11" s="16">
        <f t="shared" si="5"/>
        <v>16823.40965183845</v>
      </c>
      <c r="H11" s="16">
        <f t="shared" si="6"/>
        <v>9124.5343811038292</v>
      </c>
      <c r="I11" s="16">
        <f t="shared" si="2"/>
        <v>233176.59034816155</v>
      </c>
      <c r="J11" s="14"/>
      <c r="K11" s="14"/>
      <c r="L11" s="14"/>
      <c r="M11" s="14"/>
      <c r="N11" s="34">
        <v>0.115</v>
      </c>
      <c r="O11" s="16">
        <v>3298.8911062305592</v>
      </c>
      <c r="P11" s="16">
        <v>4398.5214749740799</v>
      </c>
      <c r="Q11" s="16">
        <v>5498.1518437175991</v>
      </c>
      <c r="R11" s="16">
        <v>6597.7822124611184</v>
      </c>
      <c r="S11" s="16">
        <v>7697.4125812046386</v>
      </c>
      <c r="T11" s="16">
        <v>8797.0429499481597</v>
      </c>
      <c r="U11" s="16">
        <v>9896.673318691679</v>
      </c>
      <c r="V11" s="16">
        <v>10996.303687435198</v>
      </c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</row>
    <row r="12" spans="1:44">
      <c r="A12" s="15" t="s">
        <v>54</v>
      </c>
      <c r="B12" s="37">
        <v>1</v>
      </c>
      <c r="C12" s="15">
        <f t="shared" si="3"/>
        <v>6</v>
      </c>
      <c r="D12" s="16">
        <f t="shared" si="4"/>
        <v>1748.8244276112116</v>
      </c>
      <c r="E12" s="16">
        <f t="shared" si="0"/>
        <v>3440.7643789772437</v>
      </c>
      <c r="F12" s="16">
        <f t="shared" si="1"/>
        <v>5189.5888065884556</v>
      </c>
      <c r="G12" s="16">
        <f t="shared" si="5"/>
        <v>20264.174030815695</v>
      </c>
      <c r="H12" s="16">
        <f t="shared" si="6"/>
        <v>10873.35880871504</v>
      </c>
      <c r="I12" s="16">
        <f t="shared" si="2"/>
        <v>229735.82596918431</v>
      </c>
      <c r="J12" s="14"/>
      <c r="K12" s="14"/>
      <c r="L12" s="14"/>
      <c r="M12" s="14"/>
      <c r="N12" s="34">
        <v>0.12</v>
      </c>
      <c r="O12" s="16">
        <v>3336.6671527352664</v>
      </c>
      <c r="P12" s="16">
        <v>4448.8895369803549</v>
      </c>
      <c r="Q12" s="16">
        <v>5561.1119212254425</v>
      </c>
      <c r="R12" s="16">
        <v>6673.3343054705329</v>
      </c>
      <c r="S12" s="16">
        <v>7785.5566897156205</v>
      </c>
      <c r="T12" s="16">
        <v>8897.7790739607099</v>
      </c>
      <c r="U12" s="16">
        <v>10010.001458205797</v>
      </c>
      <c r="V12" s="16">
        <v>11122.223842450885</v>
      </c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</row>
    <row r="13" spans="1:44">
      <c r="A13" s="15" t="s">
        <v>55</v>
      </c>
      <c r="B13" s="36">
        <v>12</v>
      </c>
      <c r="C13" s="15">
        <f t="shared" si="3"/>
        <v>7</v>
      </c>
      <c r="D13" s="16">
        <f t="shared" si="4"/>
        <v>1723.0186947688824</v>
      </c>
      <c r="E13" s="16">
        <f t="shared" si="0"/>
        <v>3466.570111819573</v>
      </c>
      <c r="F13" s="16">
        <f t="shared" si="1"/>
        <v>5189.5888065884556</v>
      </c>
      <c r="G13" s="16">
        <f t="shared" si="5"/>
        <v>23730.744142635267</v>
      </c>
      <c r="H13" s="16">
        <f t="shared" si="6"/>
        <v>12596.377503483922</v>
      </c>
      <c r="I13" s="16">
        <f t="shared" si="2"/>
        <v>226269.25585736474</v>
      </c>
      <c r="J13" s="14"/>
      <c r="K13" s="14"/>
      <c r="L13" s="14"/>
      <c r="M13" s="14"/>
      <c r="N13" s="34">
        <v>0.125</v>
      </c>
      <c r="O13" s="16">
        <v>3374.6907338123756</v>
      </c>
      <c r="P13" s="16">
        <v>4499.5876450831674</v>
      </c>
      <c r="Q13" s="16">
        <v>5624.4845563539602</v>
      </c>
      <c r="R13" s="16">
        <v>6749.3814676247512</v>
      </c>
      <c r="S13" s="16">
        <v>7874.2783788955439</v>
      </c>
      <c r="T13" s="16">
        <v>8999.1752901663349</v>
      </c>
      <c r="U13" s="16">
        <v>10124.072201437128</v>
      </c>
      <c r="V13" s="16">
        <v>11248.96911270792</v>
      </c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</row>
    <row r="14" spans="1:44">
      <c r="A14" s="10" t="s">
        <v>56</v>
      </c>
      <c r="B14" s="44">
        <v>5</v>
      </c>
      <c r="C14" s="15">
        <f t="shared" si="3"/>
        <v>8</v>
      </c>
      <c r="D14" s="16">
        <f t="shared" si="4"/>
        <v>1697.0194189302356</v>
      </c>
      <c r="E14" s="16">
        <f t="shared" si="0"/>
        <v>3492.56938765822</v>
      </c>
      <c r="F14" s="16">
        <f t="shared" si="1"/>
        <v>5189.5888065884556</v>
      </c>
      <c r="G14" s="16">
        <f t="shared" si="5"/>
        <v>27223.313530293486</v>
      </c>
      <c r="H14" s="16">
        <f t="shared" si="6"/>
        <v>14293.396922414158</v>
      </c>
      <c r="I14" s="16">
        <f t="shared" si="2"/>
        <v>222776.6864697065</v>
      </c>
      <c r="J14" s="14"/>
      <c r="K14" s="14"/>
      <c r="L14" s="14"/>
      <c r="M14" s="14"/>
      <c r="N14" s="34">
        <v>0.13</v>
      </c>
      <c r="O14" s="16">
        <v>3412.960956633603</v>
      </c>
      <c r="P14" s="16">
        <v>4550.614608844804</v>
      </c>
      <c r="Q14" s="16">
        <v>5688.2682610560059</v>
      </c>
      <c r="R14" s="16">
        <v>6825.921913267206</v>
      </c>
      <c r="S14" s="16">
        <v>7963.575565478408</v>
      </c>
      <c r="T14" s="16">
        <v>9101.229217689608</v>
      </c>
      <c r="U14" s="16">
        <v>10238.88286990081</v>
      </c>
      <c r="V14" s="16">
        <v>11376.536522112012</v>
      </c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</row>
    <row r="15" spans="1:44">
      <c r="C15" s="15">
        <f t="shared" si="3"/>
        <v>9</v>
      </c>
      <c r="D15" s="16">
        <f t="shared" si="4"/>
        <v>1670.8251485227986</v>
      </c>
      <c r="E15" s="16">
        <f t="shared" si="0"/>
        <v>3518.7636580656572</v>
      </c>
      <c r="F15" s="16">
        <f t="shared" si="1"/>
        <v>5189.5888065884556</v>
      </c>
      <c r="G15" s="16">
        <f t="shared" si="5"/>
        <v>30742.077188359144</v>
      </c>
      <c r="H15" s="16">
        <f t="shared" si="6"/>
        <v>15964.222070936958</v>
      </c>
      <c r="I15" s="16">
        <f t="shared" si="2"/>
        <v>219257.92281164086</v>
      </c>
      <c r="J15" s="14"/>
      <c r="K15" s="14"/>
      <c r="L15" s="14"/>
      <c r="M15" s="14"/>
      <c r="N15" s="34">
        <v>0.13500000000000001</v>
      </c>
      <c r="O15" s="16">
        <v>3451.4769025330547</v>
      </c>
      <c r="P15" s="16">
        <v>4601.9692033774063</v>
      </c>
      <c r="Q15" s="16">
        <v>5752.4615042217574</v>
      </c>
      <c r="R15" s="16">
        <v>6902.9538050661095</v>
      </c>
      <c r="S15" s="16">
        <v>8053.4461059104606</v>
      </c>
      <c r="T15" s="16">
        <v>9203.9384067548126</v>
      </c>
      <c r="U15" s="16">
        <v>10354.430707599164</v>
      </c>
      <c r="V15" s="16">
        <v>11504.923008443515</v>
      </c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</row>
    <row r="16" spans="1:44">
      <c r="C16" s="15">
        <f t="shared" si="3"/>
        <v>10</v>
      </c>
      <c r="D16" s="16">
        <f t="shared" si="4"/>
        <v>1644.4344210873064</v>
      </c>
      <c r="E16" s="16">
        <f t="shared" si="0"/>
        <v>3545.1543855011491</v>
      </c>
      <c r="F16" s="16">
        <f t="shared" si="1"/>
        <v>5189.5888065884556</v>
      </c>
      <c r="G16" s="16">
        <f t="shared" si="5"/>
        <v>34287.231573860292</v>
      </c>
      <c r="H16" s="16">
        <f t="shared" si="6"/>
        <v>17608.656492024264</v>
      </c>
      <c r="I16" s="16">
        <f t="shared" si="2"/>
        <v>215712.76842613972</v>
      </c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</row>
    <row r="17" spans="3:44">
      <c r="C17" s="15">
        <f t="shared" si="3"/>
        <v>11</v>
      </c>
      <c r="D17" s="16">
        <f t="shared" si="4"/>
        <v>1617.8457631960478</v>
      </c>
      <c r="E17" s="16">
        <f t="shared" si="0"/>
        <v>3571.7430433924078</v>
      </c>
      <c r="F17" s="16">
        <f t="shared" si="1"/>
        <v>5189.5888065884556</v>
      </c>
      <c r="G17" s="16">
        <f t="shared" si="5"/>
        <v>37858.974617252701</v>
      </c>
      <c r="H17" s="16">
        <f t="shared" si="6"/>
        <v>19226.502255220312</v>
      </c>
      <c r="I17" s="16">
        <f t="shared" si="2"/>
        <v>212141.02538274729</v>
      </c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</row>
    <row r="18" spans="3:44">
      <c r="C18" s="15">
        <f t="shared" si="3"/>
        <v>12</v>
      </c>
      <c r="D18" s="16">
        <f t="shared" si="4"/>
        <v>1591.0576903706046</v>
      </c>
      <c r="E18" s="16">
        <f t="shared" si="0"/>
        <v>3598.5311162178509</v>
      </c>
      <c r="F18" s="16">
        <f t="shared" si="1"/>
        <v>5189.5888065884556</v>
      </c>
      <c r="G18" s="16">
        <f t="shared" si="5"/>
        <v>41457.505733470549</v>
      </c>
      <c r="H18" s="16">
        <f t="shared" si="6"/>
        <v>20817.559945590918</v>
      </c>
      <c r="I18" s="16">
        <f t="shared" si="2"/>
        <v>208542.49426652945</v>
      </c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</row>
    <row r="19" spans="3:44">
      <c r="C19" s="15">
        <f t="shared" si="3"/>
        <v>13</v>
      </c>
      <c r="D19" s="16">
        <f t="shared" si="4"/>
        <v>1564.0687069989708</v>
      </c>
      <c r="E19" s="16">
        <f t="shared" si="0"/>
        <v>3625.5200995894847</v>
      </c>
      <c r="F19" s="16">
        <f t="shared" si="1"/>
        <v>5189.5888065884556</v>
      </c>
      <c r="G19" s="16">
        <f t="shared" si="5"/>
        <v>45083.025833060034</v>
      </c>
      <c r="H19" s="16">
        <f t="shared" si="6"/>
        <v>22381.62865258989</v>
      </c>
      <c r="I19" s="16">
        <f t="shared" si="2"/>
        <v>204916.97416693997</v>
      </c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</row>
    <row r="20" spans="3:44">
      <c r="C20" s="15">
        <f t="shared" si="3"/>
        <v>14</v>
      </c>
      <c r="D20" s="16">
        <f t="shared" si="4"/>
        <v>1536.8773062520497</v>
      </c>
      <c r="E20" s="16">
        <f t="shared" si="0"/>
        <v>3652.7115003364061</v>
      </c>
      <c r="F20" s="16">
        <f t="shared" si="1"/>
        <v>5189.5888065884556</v>
      </c>
      <c r="G20" s="16">
        <f t="shared" si="5"/>
        <v>48735.737333396442</v>
      </c>
      <c r="H20" s="16">
        <f t="shared" si="6"/>
        <v>23918.505958841939</v>
      </c>
      <c r="I20" s="16">
        <f t="shared" si="2"/>
        <v>201264.26266660355</v>
      </c>
      <c r="J20" s="14"/>
      <c r="K20" s="14"/>
      <c r="L20" s="14"/>
      <c r="M20" s="14"/>
      <c r="N20" s="14"/>
    </row>
    <row r="21" spans="3:44">
      <c r="C21" s="15">
        <f t="shared" si="3"/>
        <v>15</v>
      </c>
      <c r="D21" s="16">
        <f t="shared" si="4"/>
        <v>1509.4819699995267</v>
      </c>
      <c r="E21" s="16">
        <f t="shared" si="0"/>
        <v>3680.1068365889287</v>
      </c>
      <c r="F21" s="16">
        <f t="shared" si="1"/>
        <v>5189.5888065884556</v>
      </c>
      <c r="G21" s="16">
        <f t="shared" si="5"/>
        <v>52415.844169985372</v>
      </c>
      <c r="H21" s="16">
        <f t="shared" si="6"/>
        <v>25427.987928841467</v>
      </c>
      <c r="I21" s="16">
        <f t="shared" si="2"/>
        <v>197584.15583001461</v>
      </c>
      <c r="J21" s="14"/>
      <c r="K21" s="14"/>
      <c r="L21" s="14"/>
      <c r="M21" s="14"/>
      <c r="N21" s="14"/>
    </row>
    <row r="22" spans="3:44">
      <c r="C22" s="15">
        <f t="shared" si="3"/>
        <v>16</v>
      </c>
      <c r="D22" s="16">
        <f t="shared" si="4"/>
        <v>1481.8811687251095</v>
      </c>
      <c r="E22" s="16">
        <f t="shared" si="0"/>
        <v>3707.707637863346</v>
      </c>
      <c r="F22" s="16">
        <f t="shared" si="1"/>
        <v>5189.5888065884556</v>
      </c>
      <c r="G22" s="16">
        <f t="shared" si="5"/>
        <v>56123.551807848715</v>
      </c>
      <c r="H22" s="16">
        <f t="shared" si="6"/>
        <v>26909.869097566578</v>
      </c>
      <c r="I22" s="16">
        <f t="shared" si="2"/>
        <v>193876.44819215129</v>
      </c>
      <c r="J22" s="14"/>
      <c r="K22" s="14"/>
      <c r="L22" s="14"/>
      <c r="M22" s="14"/>
      <c r="N22" s="14"/>
    </row>
    <row r="23" spans="3:44">
      <c r="C23" s="15">
        <f t="shared" si="3"/>
        <v>17</v>
      </c>
      <c r="D23" s="16">
        <f t="shared" si="4"/>
        <v>1454.0733614411347</v>
      </c>
      <c r="E23" s="16">
        <f t="shared" si="0"/>
        <v>3735.5154451473209</v>
      </c>
      <c r="F23" s="16">
        <f t="shared" si="1"/>
        <v>5189.5888065884556</v>
      </c>
      <c r="G23" s="16">
        <f t="shared" si="5"/>
        <v>59859.067252996036</v>
      </c>
      <c r="H23" s="16">
        <f t="shared" si="6"/>
        <v>28363.942459007711</v>
      </c>
      <c r="I23" s="16">
        <f t="shared" si="2"/>
        <v>190140.93274700397</v>
      </c>
      <c r="J23" s="14"/>
      <c r="K23" s="14"/>
      <c r="L23" s="14"/>
      <c r="M23" s="14"/>
      <c r="N23" s="14"/>
    </row>
    <row r="24" spans="3:44">
      <c r="C24" s="15">
        <f t="shared" si="3"/>
        <v>18</v>
      </c>
      <c r="D24" s="16">
        <f t="shared" si="4"/>
        <v>1426.0569956025297</v>
      </c>
      <c r="E24" s="16">
        <f t="shared" si="0"/>
        <v>3763.5318109859259</v>
      </c>
      <c r="F24" s="16">
        <f t="shared" si="1"/>
        <v>5189.5888065884556</v>
      </c>
      <c r="G24" s="16">
        <f t="shared" si="5"/>
        <v>63622.599063981965</v>
      </c>
      <c r="H24" s="16">
        <f t="shared" si="6"/>
        <v>29789.999454610239</v>
      </c>
      <c r="I24" s="16">
        <f t="shared" si="2"/>
        <v>186377.40093601804</v>
      </c>
      <c r="J24" s="14"/>
      <c r="K24" s="14"/>
      <c r="L24" s="14"/>
      <c r="M24" s="14"/>
      <c r="N24" s="14"/>
    </row>
    <row r="25" spans="3:44">
      <c r="C25" s="15">
        <f t="shared" si="3"/>
        <v>19</v>
      </c>
      <c r="D25" s="16">
        <f t="shared" si="4"/>
        <v>1397.8305070201352</v>
      </c>
      <c r="E25" s="16">
        <f t="shared" si="0"/>
        <v>3791.7582995683206</v>
      </c>
      <c r="F25" s="16">
        <f t="shared" si="1"/>
        <v>5189.5888065884556</v>
      </c>
      <c r="G25" s="16">
        <f t="shared" si="5"/>
        <v>67414.357363550283</v>
      </c>
      <c r="H25" s="16">
        <f t="shared" si="6"/>
        <v>31187.829961630374</v>
      </c>
      <c r="I25" s="16">
        <f t="shared" si="2"/>
        <v>182585.64263644972</v>
      </c>
      <c r="J25" s="14"/>
      <c r="K25" s="14"/>
      <c r="L25" s="14"/>
      <c r="M25" s="14"/>
      <c r="N25" s="14"/>
    </row>
    <row r="26" spans="3:44">
      <c r="C26" s="15">
        <f t="shared" si="3"/>
        <v>20</v>
      </c>
      <c r="D26" s="16">
        <f t="shared" si="4"/>
        <v>1369.3923197733727</v>
      </c>
      <c r="E26" s="16">
        <f t="shared" si="0"/>
        <v>3820.1964868150826</v>
      </c>
      <c r="F26" s="16">
        <f t="shared" si="1"/>
        <v>5189.5888065884556</v>
      </c>
      <c r="G26" s="16">
        <f t="shared" si="5"/>
        <v>71234.553850365366</v>
      </c>
      <c r="H26" s="16">
        <f t="shared" si="6"/>
        <v>32557.222281403745</v>
      </c>
      <c r="I26" s="16">
        <f t="shared" si="2"/>
        <v>178765.44614963463</v>
      </c>
      <c r="J26" s="14"/>
      <c r="K26" s="14"/>
      <c r="L26" s="14"/>
      <c r="M26" s="14"/>
      <c r="N26" s="14"/>
    </row>
    <row r="27" spans="3:44">
      <c r="C27" s="15">
        <f t="shared" si="3"/>
        <v>21</v>
      </c>
      <c r="D27" s="16">
        <f t="shared" si="4"/>
        <v>1340.7408461222597</v>
      </c>
      <c r="E27" s="16">
        <f t="shared" si="0"/>
        <v>3848.8479604661961</v>
      </c>
      <c r="F27" s="16">
        <f t="shared" si="1"/>
        <v>5189.5888065884556</v>
      </c>
      <c r="G27" s="16">
        <f t="shared" si="5"/>
        <v>75083.401810831565</v>
      </c>
      <c r="H27" s="16">
        <f t="shared" si="6"/>
        <v>33897.963127526004</v>
      </c>
      <c r="I27" s="16">
        <f t="shared" si="2"/>
        <v>174916.59818916844</v>
      </c>
      <c r="J27" s="14"/>
      <c r="K27" s="14"/>
      <c r="L27" s="14"/>
      <c r="M27" s="14"/>
      <c r="N27" s="14"/>
    </row>
    <row r="28" spans="3:44">
      <c r="C28" s="15">
        <f t="shared" si="3"/>
        <v>22</v>
      </c>
      <c r="D28" s="16">
        <f t="shared" si="4"/>
        <v>1311.8744864187631</v>
      </c>
      <c r="E28" s="16">
        <f t="shared" si="0"/>
        <v>3877.7143201696927</v>
      </c>
      <c r="F28" s="16">
        <f t="shared" si="1"/>
        <v>5189.5888065884556</v>
      </c>
      <c r="G28" s="16">
        <f t="shared" si="5"/>
        <v>78961.116131001254</v>
      </c>
      <c r="H28" s="16">
        <f t="shared" si="6"/>
        <v>35209.837613944765</v>
      </c>
      <c r="I28" s="16">
        <f t="shared" si="2"/>
        <v>171038.88386899873</v>
      </c>
      <c r="J28" s="14"/>
      <c r="K28" s="14"/>
      <c r="L28" s="14"/>
      <c r="M28" s="14"/>
      <c r="N28" s="14"/>
    </row>
    <row r="29" spans="3:44">
      <c r="C29" s="15">
        <f t="shared" si="3"/>
        <v>23</v>
      </c>
      <c r="D29" s="16">
        <f t="shared" si="4"/>
        <v>1282.7916290174905</v>
      </c>
      <c r="E29" s="16">
        <f t="shared" si="0"/>
        <v>3906.7971775709648</v>
      </c>
      <c r="F29" s="16">
        <f t="shared" si="1"/>
        <v>5189.5888065884556</v>
      </c>
      <c r="G29" s="16">
        <f t="shared" si="5"/>
        <v>82867.913308572213</v>
      </c>
      <c r="H29" s="16">
        <f t="shared" si="6"/>
        <v>36492.629242962255</v>
      </c>
      <c r="I29" s="16">
        <f t="shared" si="2"/>
        <v>167132.0866914278</v>
      </c>
      <c r="J29" s="14"/>
      <c r="K29" s="14"/>
      <c r="L29" s="14"/>
      <c r="M29" s="14"/>
      <c r="N29" s="14"/>
    </row>
    <row r="30" spans="3:44">
      <c r="C30" s="15">
        <f t="shared" si="3"/>
        <v>24</v>
      </c>
      <c r="D30" s="16">
        <f t="shared" si="4"/>
        <v>1253.4906501857085</v>
      </c>
      <c r="E30" s="16">
        <f t="shared" si="0"/>
        <v>3936.098156402747</v>
      </c>
      <c r="F30" s="16">
        <f t="shared" si="1"/>
        <v>5189.5888065884556</v>
      </c>
      <c r="G30" s="16">
        <f t="shared" si="5"/>
        <v>86804.011464974959</v>
      </c>
      <c r="H30" s="16">
        <f t="shared" si="6"/>
        <v>37746.119893147967</v>
      </c>
      <c r="I30" s="16">
        <f t="shared" si="2"/>
        <v>163195.98853502504</v>
      </c>
      <c r="J30" s="14"/>
      <c r="K30" s="14"/>
      <c r="L30" s="14"/>
      <c r="M30" s="14"/>
      <c r="N30" s="14"/>
    </row>
    <row r="31" spans="3:44">
      <c r="C31" s="15">
        <f t="shared" si="3"/>
        <v>25</v>
      </c>
      <c r="D31" s="16">
        <f t="shared" si="4"/>
        <v>1223.9699140126877</v>
      </c>
      <c r="E31" s="16">
        <f t="shared" si="0"/>
        <v>3965.6188925757679</v>
      </c>
      <c r="F31" s="16">
        <f t="shared" si="1"/>
        <v>5189.5888065884556</v>
      </c>
      <c r="G31" s="16">
        <f t="shared" si="5"/>
        <v>90769.630357550734</v>
      </c>
      <c r="H31" s="16">
        <f t="shared" si="6"/>
        <v>38970.089807160657</v>
      </c>
      <c r="I31" s="16">
        <f t="shared" si="2"/>
        <v>159230.36964244925</v>
      </c>
      <c r="J31" s="14"/>
      <c r="K31" s="14"/>
      <c r="L31" s="14"/>
      <c r="M31" s="14"/>
      <c r="N31" s="14"/>
    </row>
    <row r="32" spans="3:44">
      <c r="C32" s="15">
        <f t="shared" si="3"/>
        <v>26</v>
      </c>
      <c r="D32" s="16">
        <f t="shared" si="4"/>
        <v>1194.2277723183693</v>
      </c>
      <c r="E32" s="16">
        <f t="shared" si="0"/>
        <v>3995.3610342700863</v>
      </c>
      <c r="F32" s="16">
        <f t="shared" si="1"/>
        <v>5189.5888065884556</v>
      </c>
      <c r="G32" s="16">
        <f t="shared" si="5"/>
        <v>94764.991391820819</v>
      </c>
      <c r="H32" s="16">
        <f t="shared" si="6"/>
        <v>40164.31757947903</v>
      </c>
      <c r="I32" s="16">
        <f t="shared" si="2"/>
        <v>155235.00860817917</v>
      </c>
      <c r="J32" s="14"/>
      <c r="K32" s="14"/>
      <c r="L32" s="14"/>
      <c r="M32" s="14"/>
      <c r="N32" s="14"/>
    </row>
    <row r="33" spans="3:14">
      <c r="C33" s="15">
        <f t="shared" si="3"/>
        <v>27</v>
      </c>
      <c r="D33" s="16">
        <f t="shared" si="4"/>
        <v>1164.2625645613437</v>
      </c>
      <c r="E33" s="16">
        <f t="shared" si="0"/>
        <v>4025.3262420271121</v>
      </c>
      <c r="F33" s="16">
        <f t="shared" si="1"/>
        <v>5189.5888065884556</v>
      </c>
      <c r="G33" s="16">
        <f t="shared" si="5"/>
        <v>98790.317633847924</v>
      </c>
      <c r="H33" s="16">
        <f t="shared" si="6"/>
        <v>41328.580144040374</v>
      </c>
      <c r="I33" s="16">
        <f t="shared" si="2"/>
        <v>151209.68236615206</v>
      </c>
      <c r="J33" s="14"/>
      <c r="K33" s="14"/>
      <c r="L33" s="14"/>
      <c r="M33" s="14"/>
      <c r="N33" s="14"/>
    </row>
    <row r="34" spans="3:14">
      <c r="C34" s="15">
        <f t="shared" si="3"/>
        <v>28</v>
      </c>
      <c r="D34" s="16">
        <f t="shared" si="4"/>
        <v>1134.0726177461404</v>
      </c>
      <c r="E34" s="16">
        <f t="shared" si="0"/>
        <v>4055.5161888423154</v>
      </c>
      <c r="F34" s="16">
        <f t="shared" si="1"/>
        <v>5189.5888065884556</v>
      </c>
      <c r="G34" s="16">
        <f t="shared" si="5"/>
        <v>102845.83382269024</v>
      </c>
      <c r="H34" s="16">
        <f t="shared" si="6"/>
        <v>42462.652761786514</v>
      </c>
      <c r="I34" s="16">
        <f t="shared" si="2"/>
        <v>147154.16617730976</v>
      </c>
      <c r="J34" s="14"/>
      <c r="K34" s="14"/>
      <c r="L34" s="14"/>
      <c r="M34" s="14"/>
      <c r="N34" s="14"/>
    </row>
    <row r="35" spans="3:14">
      <c r="C35" s="15">
        <f t="shared" si="3"/>
        <v>29</v>
      </c>
      <c r="D35" s="16">
        <f t="shared" si="4"/>
        <v>1103.6562463298233</v>
      </c>
      <c r="E35" s="16">
        <f t="shared" si="0"/>
        <v>4085.9325602586323</v>
      </c>
      <c r="F35" s="16">
        <f t="shared" si="1"/>
        <v>5189.5888065884556</v>
      </c>
      <c r="G35" s="16">
        <f t="shared" si="5"/>
        <v>106931.76638294887</v>
      </c>
      <c r="H35" s="16">
        <f t="shared" si="6"/>
        <v>43566.309008116339</v>
      </c>
      <c r="I35" s="16">
        <f t="shared" si="2"/>
        <v>143068.23361705113</v>
      </c>
      <c r="J35" s="14"/>
      <c r="K35" s="14"/>
      <c r="L35" s="14"/>
      <c r="M35" s="14"/>
      <c r="N35" s="14"/>
    </row>
    <row r="36" spans="3:14">
      <c r="C36" s="15">
        <f t="shared" si="3"/>
        <v>30</v>
      </c>
      <c r="D36" s="16">
        <f t="shared" si="4"/>
        <v>1073.0117521278835</v>
      </c>
      <c r="E36" s="16">
        <f t="shared" si="0"/>
        <v>4116.5770544605721</v>
      </c>
      <c r="F36" s="16">
        <f t="shared" si="1"/>
        <v>5189.5888065884556</v>
      </c>
      <c r="G36" s="16">
        <f t="shared" si="5"/>
        <v>111048.34343740945</v>
      </c>
      <c r="H36" s="16">
        <f t="shared" si="6"/>
        <v>44639.32076024422</v>
      </c>
      <c r="I36" s="16">
        <f t="shared" si="2"/>
        <v>138951.65656259056</v>
      </c>
      <c r="J36" s="14"/>
      <c r="K36" s="14"/>
      <c r="L36" s="14"/>
      <c r="M36" s="14"/>
      <c r="N36" s="14"/>
    </row>
    <row r="37" spans="3:14">
      <c r="C37" s="15">
        <f t="shared" si="3"/>
        <v>31</v>
      </c>
      <c r="D37" s="16">
        <f t="shared" si="4"/>
        <v>1042.1374242194292</v>
      </c>
      <c r="E37" s="16">
        <f t="shared" si="0"/>
        <v>4147.4513823690268</v>
      </c>
      <c r="F37" s="16">
        <f t="shared" si="1"/>
        <v>5189.5888065884556</v>
      </c>
      <c r="G37" s="16">
        <f t="shared" si="5"/>
        <v>115195.79481977847</v>
      </c>
      <c r="H37" s="16">
        <f t="shared" si="6"/>
        <v>45681.458184463649</v>
      </c>
      <c r="I37" s="16">
        <f t="shared" si="2"/>
        <v>134804.20518022153</v>
      </c>
      <c r="J37" s="14"/>
      <c r="K37" s="14"/>
      <c r="L37" s="14"/>
      <c r="M37" s="14"/>
      <c r="N37" s="14"/>
    </row>
    <row r="38" spans="3:14">
      <c r="C38" s="15">
        <f t="shared" si="3"/>
        <v>32</v>
      </c>
      <c r="D38" s="16">
        <f t="shared" si="4"/>
        <v>1011.0315388516615</v>
      </c>
      <c r="E38" s="16">
        <f t="shared" si="0"/>
        <v>4178.5572677367945</v>
      </c>
      <c r="F38" s="16">
        <f t="shared" si="1"/>
        <v>5189.5888065884556</v>
      </c>
      <c r="G38" s="16">
        <f t="shared" si="5"/>
        <v>119374.35208751526</v>
      </c>
      <c r="H38" s="16">
        <f t="shared" si="6"/>
        <v>46692.48972331531</v>
      </c>
      <c r="I38" s="16">
        <f t="shared" si="2"/>
        <v>130625.64791248474</v>
      </c>
      <c r="J38" s="14"/>
      <c r="K38" s="14"/>
      <c r="L38" s="14"/>
      <c r="M38" s="14"/>
      <c r="N38" s="14"/>
    </row>
    <row r="39" spans="3:14">
      <c r="C39" s="15">
        <f t="shared" si="3"/>
        <v>33</v>
      </c>
      <c r="D39" s="16">
        <f t="shared" si="4"/>
        <v>979.69235934363553</v>
      </c>
      <c r="E39" s="16">
        <f t="shared" si="0"/>
        <v>4209.8964472448197</v>
      </c>
      <c r="F39" s="16">
        <f t="shared" si="1"/>
        <v>5189.5888065884556</v>
      </c>
      <c r="G39" s="16">
        <f t="shared" si="5"/>
        <v>123584.24853476007</v>
      </c>
      <c r="H39" s="16">
        <f t="shared" si="6"/>
        <v>47672.182082658946</v>
      </c>
      <c r="I39" s="16">
        <f t="shared" si="2"/>
        <v>126415.75146523993</v>
      </c>
      <c r="J39" s="14"/>
      <c r="K39" s="14"/>
      <c r="L39" s="14"/>
      <c r="M39" s="14"/>
      <c r="N39" s="14"/>
    </row>
    <row r="40" spans="3:14">
      <c r="C40" s="15">
        <f t="shared" si="3"/>
        <v>34</v>
      </c>
      <c r="D40" s="16">
        <f t="shared" si="4"/>
        <v>948.11813598929939</v>
      </c>
      <c r="E40" s="16">
        <f t="shared" si="0"/>
        <v>4241.4706705991557</v>
      </c>
      <c r="F40" s="16">
        <f t="shared" si="1"/>
        <v>5189.5888065884556</v>
      </c>
      <c r="G40" s="16">
        <f t="shared" si="5"/>
        <v>127825.71920535923</v>
      </c>
      <c r="H40" s="16">
        <f t="shared" si="6"/>
        <v>48620.300218648248</v>
      </c>
      <c r="I40" s="16">
        <f t="shared" si="2"/>
        <v>122174.28079464077</v>
      </c>
      <c r="J40" s="14"/>
      <c r="K40" s="14"/>
      <c r="L40" s="14"/>
      <c r="M40" s="14"/>
      <c r="N40" s="14"/>
    </row>
    <row r="41" spans="3:14">
      <c r="C41" s="15">
        <f t="shared" si="3"/>
        <v>35</v>
      </c>
      <c r="D41" s="16">
        <f t="shared" si="4"/>
        <v>916.30710595980577</v>
      </c>
      <c r="E41" s="16">
        <f t="shared" si="0"/>
        <v>4273.2817006286496</v>
      </c>
      <c r="F41" s="16">
        <f t="shared" si="1"/>
        <v>5189.5888065884556</v>
      </c>
      <c r="G41" s="16">
        <f t="shared" si="5"/>
        <v>132099.00090598786</v>
      </c>
      <c r="H41" s="16">
        <f t="shared" si="6"/>
        <v>49536.607324608056</v>
      </c>
      <c r="I41" s="16">
        <f t="shared" si="2"/>
        <v>117900.99909401214</v>
      </c>
      <c r="J41" s="14"/>
      <c r="K41" s="14"/>
      <c r="L41" s="14"/>
      <c r="M41" s="14"/>
      <c r="N41" s="14"/>
    </row>
    <row r="42" spans="3:14">
      <c r="C42" s="15">
        <f t="shared" si="3"/>
        <v>36</v>
      </c>
      <c r="D42" s="16">
        <f t="shared" si="4"/>
        <v>884.25749320509101</v>
      </c>
      <c r="E42" s="16">
        <f t="shared" si="0"/>
        <v>4305.3313133833644</v>
      </c>
      <c r="F42" s="16">
        <f t="shared" si="1"/>
        <v>5189.5888065884556</v>
      </c>
      <c r="G42" s="16">
        <f t="shared" si="5"/>
        <v>136404.33221937122</v>
      </c>
      <c r="H42" s="16">
        <f t="shared" si="6"/>
        <v>50420.864817813148</v>
      </c>
      <c r="I42" s="16">
        <f t="shared" si="2"/>
        <v>113595.66778062878</v>
      </c>
      <c r="J42" s="14"/>
      <c r="K42" s="14"/>
      <c r="L42" s="14"/>
      <c r="M42" s="14"/>
      <c r="N42" s="14"/>
    </row>
    <row r="43" spans="3:14">
      <c r="C43" s="15"/>
      <c r="D43" s="16"/>
      <c r="E43" s="16"/>
      <c r="F43" s="16"/>
      <c r="G43" s="16"/>
      <c r="H43" s="16"/>
      <c r="I43" s="16"/>
      <c r="J43" s="14"/>
      <c r="K43" s="14"/>
      <c r="L43" s="14"/>
      <c r="M43" s="14"/>
      <c r="N43" s="14"/>
    </row>
    <row r="44" spans="3:14">
      <c r="C44" s="15"/>
      <c r="D44" s="16"/>
      <c r="E44" s="16"/>
      <c r="F44" s="16"/>
      <c r="G44" s="16"/>
      <c r="H44" s="16"/>
      <c r="I44" s="16"/>
      <c r="J44" s="14"/>
      <c r="K44" s="14"/>
      <c r="L44" s="14"/>
      <c r="M44" s="14"/>
      <c r="N44" s="14"/>
    </row>
    <row r="45" spans="3:14">
      <c r="C45" s="15"/>
      <c r="D45" s="16"/>
      <c r="E45" s="16"/>
      <c r="F45" s="16"/>
      <c r="G45" s="16"/>
      <c r="H45" s="16"/>
      <c r="I45" s="16"/>
      <c r="J45" s="14"/>
      <c r="K45" s="14"/>
      <c r="L45" s="14"/>
      <c r="M45" s="14"/>
      <c r="N45" s="14"/>
    </row>
    <row r="46" spans="3:14">
      <c r="C46" s="15"/>
      <c r="D46" s="16"/>
      <c r="E46" s="16"/>
      <c r="F46" s="16"/>
      <c r="G46" s="16"/>
      <c r="H46" s="16"/>
      <c r="I46" s="16"/>
      <c r="J46" s="14"/>
      <c r="K46" s="14"/>
      <c r="L46" s="14"/>
      <c r="M46" s="14"/>
      <c r="N46" s="14"/>
    </row>
    <row r="47" spans="3:14">
      <c r="C47" s="15"/>
      <c r="D47" s="16"/>
      <c r="E47" s="16"/>
      <c r="F47" s="16"/>
      <c r="G47" s="16"/>
      <c r="H47" s="16"/>
      <c r="I47" s="16"/>
      <c r="J47" s="14"/>
      <c r="K47" s="14"/>
      <c r="L47" s="14"/>
      <c r="M47" s="14"/>
      <c r="N47" s="14"/>
    </row>
    <row r="48" spans="3:14">
      <c r="C48" s="15"/>
      <c r="D48" s="16"/>
      <c r="E48" s="16"/>
      <c r="F48" s="16"/>
      <c r="G48" s="16"/>
      <c r="H48" s="16"/>
      <c r="I48" s="16"/>
      <c r="J48" s="14"/>
      <c r="K48" s="14"/>
      <c r="L48" s="14"/>
      <c r="M48" s="14"/>
      <c r="N48" s="14"/>
    </row>
    <row r="49" spans="3:14">
      <c r="C49" s="15"/>
      <c r="D49" s="16"/>
      <c r="E49" s="16"/>
      <c r="F49" s="16"/>
      <c r="G49" s="16"/>
      <c r="H49" s="16"/>
      <c r="I49" s="16"/>
      <c r="J49" s="14"/>
      <c r="K49" s="14"/>
      <c r="L49" s="14"/>
      <c r="M49" s="14"/>
      <c r="N49" s="14"/>
    </row>
    <row r="50" spans="3:14">
      <c r="C50" s="15"/>
      <c r="D50" s="16"/>
      <c r="E50" s="16"/>
      <c r="F50" s="16"/>
      <c r="G50" s="16"/>
      <c r="H50" s="16"/>
      <c r="I50" s="16"/>
      <c r="J50" s="14"/>
      <c r="K50" s="14"/>
      <c r="L50" s="14"/>
      <c r="M50" s="14"/>
      <c r="N50" s="14"/>
    </row>
    <row r="51" spans="3:14">
      <c r="C51" s="15"/>
      <c r="D51" s="16"/>
      <c r="E51" s="16"/>
      <c r="F51" s="16"/>
      <c r="G51" s="16"/>
      <c r="H51" s="16"/>
      <c r="I51" s="16"/>
      <c r="J51" s="14"/>
      <c r="K51" s="14"/>
      <c r="L51" s="14"/>
      <c r="M51" s="14"/>
      <c r="N51" s="14"/>
    </row>
    <row r="52" spans="3:14">
      <c r="C52" s="15"/>
      <c r="D52" s="16"/>
      <c r="E52" s="16"/>
      <c r="F52" s="16"/>
      <c r="G52" s="16"/>
      <c r="H52" s="16"/>
      <c r="I52" s="16"/>
      <c r="J52" s="14"/>
      <c r="K52" s="14"/>
      <c r="L52" s="14"/>
      <c r="M52" s="14"/>
      <c r="N52" s="14"/>
    </row>
    <row r="53" spans="3:14">
      <c r="C53" s="15"/>
      <c r="D53" s="16"/>
      <c r="E53" s="16"/>
      <c r="F53" s="16"/>
      <c r="G53" s="16"/>
      <c r="H53" s="16"/>
      <c r="I53" s="16"/>
      <c r="J53" s="14"/>
      <c r="K53" s="14"/>
      <c r="L53" s="14"/>
      <c r="M53" s="14"/>
      <c r="N53" s="14"/>
    </row>
    <row r="54" spans="3:14">
      <c r="C54" s="15"/>
      <c r="D54" s="16"/>
      <c r="E54" s="16"/>
      <c r="F54" s="16"/>
      <c r="G54" s="16"/>
      <c r="H54" s="16"/>
      <c r="I54" s="16"/>
      <c r="J54" s="14"/>
      <c r="K54" s="14"/>
      <c r="L54" s="14"/>
      <c r="M54" s="14"/>
      <c r="N54" s="14"/>
    </row>
    <row r="55" spans="3:14">
      <c r="C55" s="15"/>
      <c r="D55" s="16"/>
      <c r="E55" s="16"/>
      <c r="F55" s="16"/>
      <c r="G55" s="16"/>
      <c r="H55" s="16"/>
      <c r="I55" s="16"/>
      <c r="J55" s="14"/>
      <c r="K55" s="14"/>
      <c r="L55" s="14"/>
      <c r="M55" s="14"/>
      <c r="N55" s="14"/>
    </row>
    <row r="56" spans="3:14">
      <c r="C56" s="15"/>
      <c r="D56" s="16"/>
      <c r="E56" s="16"/>
      <c r="F56" s="16"/>
      <c r="G56" s="16"/>
      <c r="H56" s="16"/>
      <c r="I56" s="16"/>
      <c r="J56" s="14"/>
      <c r="K56" s="14"/>
      <c r="L56" s="14"/>
      <c r="M56" s="14"/>
      <c r="N56" s="14"/>
    </row>
    <row r="57" spans="3:14">
      <c r="C57" s="15"/>
      <c r="D57" s="16"/>
      <c r="E57" s="16"/>
      <c r="F57" s="16"/>
      <c r="G57" s="16"/>
      <c r="H57" s="16"/>
      <c r="I57" s="16"/>
      <c r="J57" s="14"/>
      <c r="K57" s="14"/>
      <c r="L57" s="14"/>
      <c r="M57" s="14"/>
      <c r="N57" s="14"/>
    </row>
    <row r="58" spans="3:14">
      <c r="C58" s="15"/>
      <c r="D58" s="16"/>
      <c r="E58" s="16"/>
      <c r="F58" s="16"/>
      <c r="G58" s="16"/>
      <c r="H58" s="16"/>
      <c r="I58" s="16"/>
      <c r="J58" s="14"/>
      <c r="K58" s="14"/>
      <c r="L58" s="14"/>
      <c r="M58" s="14"/>
      <c r="N58" s="14"/>
    </row>
    <row r="59" spans="3:14">
      <c r="C59" s="15"/>
      <c r="D59" s="16"/>
      <c r="E59" s="16"/>
      <c r="F59" s="16"/>
      <c r="G59" s="16"/>
      <c r="H59" s="16"/>
      <c r="I59" s="16"/>
      <c r="J59" s="14"/>
      <c r="K59" s="14"/>
      <c r="L59" s="14"/>
      <c r="M59" s="14"/>
      <c r="N59" s="14"/>
    </row>
    <row r="60" spans="3:14">
      <c r="C60" s="15"/>
      <c r="D60" s="16"/>
      <c r="E60" s="16"/>
      <c r="F60" s="16"/>
      <c r="G60" s="16"/>
      <c r="H60" s="16"/>
      <c r="I60" s="16"/>
      <c r="J60" s="14"/>
      <c r="K60" s="14"/>
      <c r="L60" s="14"/>
      <c r="M60" s="14"/>
      <c r="N60" s="14"/>
    </row>
    <row r="61" spans="3:14">
      <c r="C61" s="15"/>
      <c r="D61" s="16"/>
      <c r="E61" s="16"/>
      <c r="F61" s="16"/>
      <c r="G61" s="16"/>
      <c r="H61" s="16"/>
      <c r="I61" s="16"/>
      <c r="J61" s="14"/>
      <c r="K61" s="14"/>
      <c r="L61" s="14"/>
      <c r="M61" s="14"/>
      <c r="N61" s="14"/>
    </row>
    <row r="62" spans="3:14">
      <c r="C62" s="15"/>
      <c r="D62" s="16"/>
      <c r="E62" s="16"/>
      <c r="F62" s="16"/>
      <c r="G62" s="16"/>
      <c r="H62" s="16"/>
      <c r="I62" s="16"/>
      <c r="J62" s="14"/>
      <c r="K62" s="14"/>
      <c r="L62" s="14"/>
      <c r="M62" s="14"/>
      <c r="N62" s="14"/>
    </row>
    <row r="63" spans="3:14">
      <c r="C63" s="15"/>
      <c r="D63" s="16"/>
      <c r="E63" s="16"/>
      <c r="F63" s="16"/>
      <c r="G63" s="16"/>
      <c r="H63" s="16"/>
      <c r="I63" s="16"/>
      <c r="J63" s="14"/>
      <c r="K63" s="14"/>
      <c r="L63" s="14"/>
      <c r="M63" s="14"/>
      <c r="N63" s="14"/>
    </row>
    <row r="64" spans="3:14">
      <c r="C64" s="15"/>
      <c r="D64" s="16"/>
      <c r="E64" s="16"/>
      <c r="F64" s="16"/>
      <c r="G64" s="16"/>
      <c r="H64" s="16"/>
      <c r="I64" s="16"/>
      <c r="J64" s="14"/>
      <c r="K64" s="14"/>
      <c r="L64" s="14"/>
      <c r="M64" s="14"/>
      <c r="N64" s="14"/>
    </row>
    <row r="65" spans="3:14">
      <c r="C65" s="15"/>
      <c r="D65" s="16"/>
      <c r="E65" s="16"/>
      <c r="F65" s="16"/>
      <c r="G65" s="16"/>
      <c r="H65" s="16"/>
      <c r="I65" s="16"/>
      <c r="J65" s="14"/>
      <c r="K65" s="14"/>
      <c r="L65" s="14"/>
      <c r="M65" s="14"/>
      <c r="N65" s="14"/>
    </row>
    <row r="66" spans="3:14">
      <c r="C66" s="15"/>
      <c r="D66" s="16"/>
      <c r="E66" s="16"/>
      <c r="F66" s="16"/>
      <c r="G66" s="16"/>
      <c r="H66" s="16"/>
      <c r="I66" s="16"/>
      <c r="J66" s="14"/>
      <c r="K66" s="14"/>
      <c r="L66" s="14"/>
      <c r="M66" s="14"/>
      <c r="N66" s="14"/>
    </row>
    <row r="67" spans="3:14">
      <c r="C67" s="41"/>
      <c r="D67" s="41"/>
      <c r="E67" s="41"/>
      <c r="F67" s="41"/>
      <c r="G67" s="41"/>
      <c r="H67" s="41"/>
      <c r="I67" s="41"/>
      <c r="J67" s="14"/>
      <c r="K67" s="14"/>
      <c r="L67" s="14"/>
      <c r="M67" s="14"/>
      <c r="N67" s="14"/>
    </row>
    <row r="68" spans="3:14">
      <c r="C68" s="41"/>
      <c r="D68" s="41"/>
      <c r="E68" s="41"/>
      <c r="F68" s="41"/>
      <c r="G68" s="41"/>
      <c r="H68" s="41"/>
      <c r="I68" s="41"/>
      <c r="J68" s="14"/>
      <c r="K68" s="14"/>
      <c r="L68" s="14"/>
      <c r="M68" s="14"/>
      <c r="N68" s="14"/>
    </row>
    <row r="69" spans="3:14">
      <c r="C69" s="45"/>
      <c r="D69" s="46"/>
      <c r="E69" s="46"/>
      <c r="F69" s="46"/>
      <c r="G69" s="46"/>
      <c r="H69" s="46"/>
      <c r="I69" s="46"/>
      <c r="J69" s="14"/>
      <c r="K69" s="14"/>
      <c r="L69" s="14"/>
      <c r="M69" s="14"/>
      <c r="N69" s="14"/>
    </row>
    <row r="70" spans="3:14">
      <c r="C70" s="45"/>
      <c r="D70" s="46"/>
      <c r="E70" s="46"/>
      <c r="F70" s="46"/>
      <c r="G70" s="46"/>
      <c r="H70" s="46"/>
      <c r="I70" s="46"/>
      <c r="J70" s="14"/>
      <c r="K70" s="14"/>
      <c r="L70" s="14"/>
      <c r="M70" s="14"/>
      <c r="N70" s="14"/>
    </row>
    <row r="71" spans="3:14">
      <c r="C71" s="45"/>
      <c r="D71" s="46"/>
      <c r="E71" s="46"/>
      <c r="F71" s="46"/>
      <c r="G71" s="46"/>
      <c r="H71" s="46"/>
      <c r="I71" s="46"/>
      <c r="J71" s="14"/>
      <c r="K71" s="14"/>
      <c r="L71" s="14"/>
      <c r="M71" s="14"/>
      <c r="N71" s="14"/>
    </row>
    <row r="72" spans="3:14">
      <c r="C72" s="45"/>
      <c r="D72" s="46"/>
      <c r="E72" s="46"/>
      <c r="F72" s="46"/>
      <c r="G72" s="46"/>
      <c r="H72" s="46"/>
      <c r="I72" s="46"/>
      <c r="J72" s="14"/>
      <c r="K72" s="14"/>
      <c r="L72" s="14"/>
      <c r="M72" s="14"/>
      <c r="N72" s="14"/>
    </row>
    <row r="73" spans="3:14">
      <c r="C73" s="45"/>
      <c r="D73" s="46"/>
      <c r="E73" s="46"/>
      <c r="F73" s="46"/>
      <c r="G73" s="46"/>
      <c r="H73" s="46"/>
      <c r="I73" s="46"/>
      <c r="J73" s="14"/>
      <c r="K73" s="14"/>
      <c r="L73" s="14"/>
      <c r="M73" s="14"/>
      <c r="N73" s="14"/>
    </row>
    <row r="74" spans="3:14">
      <c r="C74" s="45"/>
      <c r="D74" s="46"/>
      <c r="E74" s="46"/>
      <c r="F74" s="46"/>
      <c r="G74" s="46"/>
      <c r="H74" s="46"/>
      <c r="I74" s="46"/>
      <c r="J74" s="14"/>
      <c r="K74" s="14"/>
      <c r="L74" s="14"/>
      <c r="M74" s="14"/>
      <c r="N74" s="14"/>
    </row>
    <row r="75" spans="3:14">
      <c r="C75" s="45"/>
      <c r="D75" s="46"/>
      <c r="E75" s="46"/>
      <c r="F75" s="46"/>
      <c r="G75" s="46"/>
      <c r="H75" s="46"/>
      <c r="I75" s="46"/>
      <c r="J75" s="14"/>
      <c r="K75" s="14"/>
      <c r="L75" s="14"/>
      <c r="M75" s="14"/>
      <c r="N75" s="14"/>
    </row>
    <row r="76" spans="3:14">
      <c r="C76" s="45"/>
      <c r="D76" s="46"/>
      <c r="E76" s="46"/>
      <c r="F76" s="46"/>
      <c r="G76" s="46"/>
      <c r="H76" s="46"/>
      <c r="I76" s="46"/>
      <c r="J76" s="14"/>
      <c r="K76" s="14"/>
      <c r="L76" s="14"/>
      <c r="M76" s="14"/>
      <c r="N76" s="14"/>
    </row>
    <row r="77" spans="3:14">
      <c r="C77" s="45"/>
      <c r="D77" s="46"/>
      <c r="E77" s="46"/>
      <c r="F77" s="46"/>
      <c r="G77" s="46"/>
      <c r="H77" s="46"/>
      <c r="I77" s="46"/>
      <c r="J77" s="14"/>
      <c r="K77" s="14"/>
      <c r="L77" s="14"/>
      <c r="M77" s="14"/>
      <c r="N77" s="14"/>
    </row>
    <row r="78" spans="3:14">
      <c r="C78" s="45"/>
      <c r="D78" s="46"/>
      <c r="E78" s="46"/>
      <c r="F78" s="46"/>
      <c r="G78" s="46"/>
      <c r="H78" s="46"/>
      <c r="I78" s="46"/>
      <c r="J78" s="14"/>
      <c r="K78" s="14"/>
      <c r="L78" s="14"/>
      <c r="M78" s="14"/>
      <c r="N78" s="14"/>
    </row>
    <row r="79" spans="3:14">
      <c r="C79" s="45"/>
      <c r="D79" s="46"/>
      <c r="E79" s="46"/>
      <c r="F79" s="46"/>
      <c r="G79" s="46"/>
      <c r="H79" s="46"/>
      <c r="I79" s="46"/>
      <c r="J79" s="14"/>
      <c r="K79" s="14"/>
      <c r="L79" s="14"/>
      <c r="M79" s="14"/>
      <c r="N79" s="14"/>
    </row>
    <row r="80" spans="3:14">
      <c r="C80" s="45"/>
      <c r="D80" s="46"/>
      <c r="E80" s="46"/>
      <c r="F80" s="46"/>
      <c r="G80" s="46"/>
      <c r="H80" s="46"/>
      <c r="I80" s="46"/>
      <c r="J80" s="14"/>
      <c r="K80" s="14"/>
      <c r="L80" s="14"/>
      <c r="M80" s="14"/>
      <c r="N80" s="14"/>
    </row>
    <row r="81" spans="3:14">
      <c r="C81" s="45"/>
      <c r="D81" s="46"/>
      <c r="E81" s="46"/>
      <c r="F81" s="46"/>
      <c r="G81" s="46"/>
      <c r="H81" s="46"/>
      <c r="I81" s="46"/>
      <c r="J81" s="14"/>
      <c r="K81" s="14"/>
      <c r="L81" s="14"/>
      <c r="M81" s="14"/>
      <c r="N81" s="14"/>
    </row>
    <row r="82" spans="3:14">
      <c r="C82" s="45"/>
      <c r="D82" s="46"/>
      <c r="E82" s="46"/>
      <c r="F82" s="46"/>
      <c r="G82" s="46"/>
      <c r="H82" s="46"/>
      <c r="I82" s="46"/>
      <c r="J82" s="14"/>
      <c r="K82" s="14"/>
      <c r="L82" s="14"/>
      <c r="M82" s="14"/>
      <c r="N82" s="14"/>
    </row>
    <row r="83" spans="3:14">
      <c r="C83" s="45"/>
      <c r="D83" s="46"/>
      <c r="E83" s="46"/>
      <c r="F83" s="46"/>
      <c r="G83" s="46"/>
      <c r="H83" s="46"/>
      <c r="I83" s="46"/>
      <c r="J83" s="14"/>
      <c r="K83" s="14"/>
      <c r="L83" s="14"/>
      <c r="M83" s="14"/>
      <c r="N83" s="14"/>
    </row>
    <row r="84" spans="3:14">
      <c r="C84" s="45"/>
      <c r="D84" s="46"/>
      <c r="E84" s="46"/>
      <c r="F84" s="46"/>
      <c r="G84" s="46"/>
      <c r="H84" s="46"/>
      <c r="I84" s="46"/>
      <c r="J84" s="14"/>
      <c r="K84" s="14"/>
      <c r="L84" s="14"/>
      <c r="M84" s="14"/>
      <c r="N84" s="14"/>
    </row>
    <row r="85" spans="3:14">
      <c r="C85" s="45"/>
      <c r="D85" s="46"/>
      <c r="E85" s="46"/>
      <c r="F85" s="46"/>
      <c r="G85" s="46"/>
      <c r="H85" s="46"/>
      <c r="I85" s="46"/>
      <c r="J85" s="14"/>
      <c r="K85" s="14"/>
      <c r="L85" s="14"/>
      <c r="M85" s="14"/>
      <c r="N85" s="14"/>
    </row>
    <row r="86" spans="3:14">
      <c r="C86" s="45"/>
      <c r="D86" s="46"/>
      <c r="E86" s="46"/>
      <c r="F86" s="46"/>
      <c r="G86" s="46"/>
      <c r="H86" s="46"/>
      <c r="I86" s="46"/>
      <c r="J86" s="14"/>
      <c r="K86" s="14"/>
      <c r="L86" s="14"/>
      <c r="M86" s="14"/>
      <c r="N86" s="14"/>
    </row>
    <row r="87" spans="3:14">
      <c r="C87" s="45"/>
      <c r="D87" s="46"/>
      <c r="E87" s="46"/>
      <c r="F87" s="46"/>
      <c r="G87" s="46"/>
      <c r="H87" s="46"/>
      <c r="I87" s="46"/>
      <c r="J87" s="14"/>
      <c r="K87" s="14"/>
      <c r="L87" s="14"/>
      <c r="M87" s="14"/>
      <c r="N87" s="14"/>
    </row>
    <row r="88" spans="3:14">
      <c r="C88" s="45"/>
      <c r="D88" s="46"/>
      <c r="E88" s="46"/>
      <c r="F88" s="46"/>
      <c r="G88" s="46"/>
      <c r="H88" s="46"/>
      <c r="I88" s="46"/>
      <c r="J88" s="14"/>
      <c r="K88" s="14"/>
      <c r="L88" s="14"/>
      <c r="M88" s="14"/>
      <c r="N88" s="14"/>
    </row>
    <row r="89" spans="3:14">
      <c r="C89" s="45"/>
      <c r="D89" s="46"/>
      <c r="E89" s="46"/>
      <c r="F89" s="46"/>
      <c r="G89" s="46"/>
      <c r="H89" s="46"/>
      <c r="I89" s="46"/>
      <c r="J89" s="14"/>
      <c r="K89" s="14"/>
      <c r="L89" s="14"/>
      <c r="M89" s="14"/>
      <c r="N89" s="14"/>
    </row>
    <row r="90" spans="3:14">
      <c r="C90" s="45"/>
      <c r="D90" s="46"/>
      <c r="E90" s="46"/>
      <c r="F90" s="46"/>
      <c r="G90" s="46"/>
      <c r="H90" s="46"/>
      <c r="I90" s="46"/>
      <c r="J90" s="14"/>
      <c r="K90" s="14"/>
      <c r="L90" s="14"/>
      <c r="M90" s="14"/>
      <c r="N90" s="14"/>
    </row>
    <row r="91" spans="3:14">
      <c r="C91" s="45"/>
      <c r="D91" s="46"/>
      <c r="E91" s="46"/>
      <c r="F91" s="46"/>
      <c r="G91" s="46"/>
      <c r="H91" s="46"/>
      <c r="I91" s="46"/>
      <c r="J91" s="14"/>
      <c r="K91" s="14"/>
      <c r="L91" s="14"/>
      <c r="M91" s="14"/>
      <c r="N91" s="14"/>
    </row>
    <row r="92" spans="3:14">
      <c r="C92" s="45"/>
      <c r="D92" s="46"/>
      <c r="E92" s="46"/>
      <c r="F92" s="46"/>
      <c r="G92" s="46"/>
      <c r="H92" s="46"/>
      <c r="I92" s="46"/>
      <c r="J92" s="14"/>
      <c r="K92" s="14"/>
      <c r="L92" s="14"/>
      <c r="M92" s="14"/>
      <c r="N92" s="14"/>
    </row>
    <row r="93" spans="3:14">
      <c r="C93" s="45"/>
      <c r="D93" s="46"/>
      <c r="E93" s="46"/>
      <c r="F93" s="46"/>
      <c r="G93" s="46"/>
      <c r="H93" s="46"/>
      <c r="I93" s="46"/>
      <c r="J93" s="14"/>
      <c r="K93" s="14"/>
      <c r="L93" s="14"/>
      <c r="M93" s="14"/>
      <c r="N93" s="14"/>
    </row>
    <row r="94" spans="3:14">
      <c r="C94" s="45"/>
      <c r="D94" s="46"/>
      <c r="E94" s="46"/>
      <c r="F94" s="46"/>
      <c r="G94" s="46"/>
      <c r="H94" s="46"/>
      <c r="I94" s="46"/>
      <c r="J94" s="14"/>
      <c r="K94" s="14"/>
      <c r="L94" s="14"/>
      <c r="M94" s="14"/>
      <c r="N94" s="14"/>
    </row>
    <row r="95" spans="3:14">
      <c r="C95" s="45"/>
      <c r="D95" s="46"/>
      <c r="E95" s="46"/>
      <c r="F95" s="46"/>
      <c r="G95" s="46"/>
      <c r="H95" s="46"/>
      <c r="I95" s="46"/>
      <c r="J95" s="14"/>
      <c r="K95" s="14"/>
      <c r="L95" s="14"/>
      <c r="M95" s="14"/>
      <c r="N95" s="14"/>
    </row>
    <row r="96" spans="3:14">
      <c r="C96" s="45"/>
      <c r="D96" s="46"/>
      <c r="E96" s="46"/>
      <c r="F96" s="46"/>
      <c r="G96" s="46"/>
      <c r="H96" s="46"/>
      <c r="I96" s="46"/>
      <c r="J96" s="14"/>
      <c r="K96" s="14"/>
      <c r="L96" s="14"/>
      <c r="M96" s="14"/>
      <c r="N96" s="14"/>
    </row>
    <row r="97" spans="3:14">
      <c r="C97" s="45"/>
      <c r="D97" s="46"/>
      <c r="E97" s="46"/>
      <c r="F97" s="46"/>
      <c r="G97" s="46"/>
      <c r="H97" s="46"/>
      <c r="I97" s="46"/>
      <c r="J97" s="14"/>
      <c r="K97" s="14"/>
      <c r="L97" s="14"/>
      <c r="M97" s="14"/>
      <c r="N97" s="14"/>
    </row>
    <row r="98" spans="3:14">
      <c r="C98" s="45"/>
      <c r="D98" s="46"/>
      <c r="E98" s="46"/>
      <c r="F98" s="46"/>
      <c r="G98" s="46"/>
      <c r="H98" s="46"/>
      <c r="I98" s="46"/>
      <c r="J98" s="14"/>
      <c r="K98" s="14"/>
      <c r="L98" s="14"/>
      <c r="M98" s="14"/>
      <c r="N98" s="14"/>
    </row>
    <row r="99" spans="3:14">
      <c r="C99" s="45"/>
      <c r="D99" s="46"/>
      <c r="E99" s="46"/>
      <c r="F99" s="46"/>
      <c r="G99" s="46"/>
      <c r="H99" s="46"/>
      <c r="I99" s="46"/>
      <c r="J99" s="14"/>
      <c r="K99" s="14"/>
      <c r="L99" s="14"/>
      <c r="M99" s="14"/>
      <c r="N99" s="14"/>
    </row>
    <row r="100" spans="3:14">
      <c r="C100" s="45"/>
      <c r="D100" s="46"/>
      <c r="E100" s="46"/>
      <c r="F100" s="46"/>
      <c r="G100" s="46"/>
      <c r="H100" s="46"/>
      <c r="I100" s="46"/>
      <c r="J100" s="14"/>
      <c r="K100" s="14"/>
      <c r="L100" s="14"/>
      <c r="M100" s="14"/>
      <c r="N100" s="14"/>
    </row>
    <row r="101" spans="3:14">
      <c r="C101" s="45"/>
      <c r="D101" s="46"/>
      <c r="E101" s="46"/>
      <c r="F101" s="46"/>
      <c r="G101" s="46"/>
      <c r="H101" s="46"/>
      <c r="I101" s="46"/>
      <c r="J101" s="14"/>
      <c r="K101" s="14"/>
      <c r="L101" s="14"/>
      <c r="M101" s="14"/>
      <c r="N101" s="14"/>
    </row>
    <row r="102" spans="3:14">
      <c r="C102" s="45"/>
      <c r="D102" s="46"/>
      <c r="E102" s="46"/>
      <c r="F102" s="46"/>
      <c r="G102" s="46"/>
      <c r="H102" s="46"/>
      <c r="I102" s="46"/>
      <c r="J102" s="14"/>
      <c r="K102" s="14"/>
      <c r="L102" s="14"/>
      <c r="M102" s="14"/>
      <c r="N102" s="14"/>
    </row>
    <row r="103" spans="3:14">
      <c r="C103" s="45"/>
      <c r="D103" s="46"/>
      <c r="E103" s="46"/>
      <c r="F103" s="46"/>
      <c r="G103" s="46"/>
      <c r="H103" s="46"/>
      <c r="I103" s="46"/>
      <c r="J103" s="14"/>
      <c r="K103" s="14"/>
      <c r="L103" s="14"/>
      <c r="M103" s="14"/>
      <c r="N103" s="14"/>
    </row>
    <row r="104" spans="3:14">
      <c r="C104" s="45"/>
      <c r="D104" s="46"/>
      <c r="E104" s="46"/>
      <c r="F104" s="46"/>
      <c r="G104" s="46"/>
      <c r="H104" s="46"/>
      <c r="I104" s="46"/>
      <c r="J104" s="14"/>
      <c r="K104" s="14"/>
      <c r="L104" s="14"/>
      <c r="M104" s="14"/>
      <c r="N104" s="14"/>
    </row>
    <row r="105" spans="3:14">
      <c r="C105" s="45"/>
      <c r="D105" s="46"/>
      <c r="E105" s="46"/>
      <c r="F105" s="46"/>
      <c r="G105" s="46"/>
      <c r="H105" s="46"/>
      <c r="I105" s="46"/>
      <c r="J105" s="14"/>
      <c r="K105" s="14"/>
      <c r="L105" s="14"/>
      <c r="M105" s="14"/>
      <c r="N105" s="14"/>
    </row>
    <row r="106" spans="3:14">
      <c r="C106" s="45"/>
      <c r="D106" s="46"/>
      <c r="E106" s="46"/>
      <c r="F106" s="46"/>
      <c r="G106" s="46"/>
      <c r="H106" s="46"/>
      <c r="I106" s="46"/>
      <c r="J106" s="14"/>
      <c r="K106" s="14"/>
      <c r="L106" s="14"/>
      <c r="M106" s="14"/>
      <c r="N106" s="14"/>
    </row>
    <row r="107" spans="3:14">
      <c r="C107" s="45"/>
      <c r="D107" s="46"/>
      <c r="E107" s="46"/>
      <c r="F107" s="46"/>
      <c r="G107" s="46"/>
      <c r="H107" s="46"/>
      <c r="I107" s="46"/>
      <c r="J107" s="14"/>
      <c r="K107" s="14"/>
      <c r="L107" s="14"/>
      <c r="M107" s="14"/>
      <c r="N107" s="14"/>
    </row>
    <row r="108" spans="3:14">
      <c r="C108" s="45"/>
      <c r="D108" s="46"/>
      <c r="E108" s="46"/>
      <c r="F108" s="46"/>
      <c r="G108" s="46"/>
      <c r="H108" s="46"/>
      <c r="I108" s="46"/>
      <c r="J108" s="14"/>
      <c r="K108" s="14"/>
      <c r="L108" s="14"/>
      <c r="M108" s="14"/>
      <c r="N108" s="14"/>
    </row>
    <row r="109" spans="3:14">
      <c r="C109" s="45"/>
      <c r="D109" s="46"/>
      <c r="E109" s="46"/>
      <c r="F109" s="46"/>
      <c r="G109" s="46"/>
      <c r="H109" s="46"/>
      <c r="I109" s="46"/>
      <c r="J109" s="14"/>
      <c r="K109" s="14"/>
      <c r="L109" s="14"/>
      <c r="M109" s="14"/>
      <c r="N109" s="14"/>
    </row>
    <row r="110" spans="3:14">
      <c r="C110" s="45"/>
      <c r="D110" s="46"/>
      <c r="E110" s="46"/>
      <c r="F110" s="46"/>
      <c r="G110" s="46"/>
      <c r="H110" s="46"/>
      <c r="I110" s="46"/>
      <c r="J110" s="14"/>
      <c r="K110" s="14"/>
      <c r="L110" s="14"/>
      <c r="M110" s="14"/>
      <c r="N110" s="14"/>
    </row>
    <row r="111" spans="3:14">
      <c r="C111" s="45"/>
      <c r="D111" s="46"/>
      <c r="E111" s="46"/>
      <c r="F111" s="46"/>
      <c r="G111" s="46"/>
      <c r="H111" s="46"/>
      <c r="I111" s="46"/>
      <c r="J111" s="14"/>
      <c r="K111" s="14"/>
      <c r="L111" s="14"/>
      <c r="M111" s="14"/>
      <c r="N111" s="14"/>
    </row>
    <row r="112" spans="3:14">
      <c r="C112" s="45"/>
      <c r="D112" s="46"/>
      <c r="E112" s="46"/>
      <c r="F112" s="46"/>
      <c r="G112" s="46"/>
      <c r="H112" s="46"/>
      <c r="I112" s="46"/>
      <c r="J112" s="14"/>
      <c r="K112" s="14"/>
      <c r="L112" s="14"/>
      <c r="M112" s="14"/>
      <c r="N112" s="14"/>
    </row>
    <row r="113" spans="3:14">
      <c r="C113" s="45"/>
      <c r="D113" s="46"/>
      <c r="E113" s="46"/>
      <c r="F113" s="46"/>
      <c r="G113" s="46"/>
      <c r="H113" s="46"/>
      <c r="I113" s="46"/>
      <c r="J113" s="14"/>
      <c r="K113" s="14"/>
      <c r="L113" s="14"/>
      <c r="M113" s="14"/>
      <c r="N113" s="14"/>
    </row>
    <row r="114" spans="3:14">
      <c r="C114" s="45"/>
      <c r="D114" s="46"/>
      <c r="E114" s="46"/>
      <c r="F114" s="46"/>
      <c r="G114" s="46"/>
      <c r="H114" s="46"/>
      <c r="I114" s="46"/>
      <c r="J114" s="14"/>
      <c r="K114" s="14"/>
      <c r="L114" s="14"/>
      <c r="M114" s="14"/>
      <c r="N114" s="14"/>
    </row>
    <row r="115" spans="3:14">
      <c r="C115" s="45"/>
      <c r="D115" s="46"/>
      <c r="E115" s="46"/>
      <c r="F115" s="46"/>
      <c r="G115" s="46"/>
      <c r="H115" s="46"/>
      <c r="I115" s="46"/>
      <c r="J115" s="14"/>
      <c r="K115" s="14"/>
      <c r="L115" s="14"/>
      <c r="M115" s="14"/>
      <c r="N115" s="14"/>
    </row>
    <row r="116" spans="3:14">
      <c r="C116" s="45"/>
      <c r="D116" s="46"/>
      <c r="E116" s="46"/>
      <c r="F116" s="46"/>
      <c r="G116" s="46"/>
      <c r="H116" s="46"/>
      <c r="I116" s="46"/>
      <c r="J116" s="14"/>
      <c r="K116" s="14"/>
      <c r="L116" s="14"/>
      <c r="M116" s="14"/>
      <c r="N116" s="14"/>
    </row>
    <row r="117" spans="3:14">
      <c r="C117" s="45"/>
      <c r="D117" s="46"/>
      <c r="E117" s="46"/>
      <c r="F117" s="46"/>
      <c r="G117" s="46"/>
      <c r="H117" s="46"/>
      <c r="I117" s="46"/>
      <c r="J117" s="14"/>
      <c r="K117" s="14"/>
      <c r="L117" s="14"/>
      <c r="M117" s="14"/>
      <c r="N117" s="14"/>
    </row>
    <row r="118" spans="3:14">
      <c r="C118" s="45"/>
      <c r="D118" s="46"/>
      <c r="E118" s="46"/>
      <c r="F118" s="46"/>
      <c r="G118" s="46"/>
      <c r="H118" s="46"/>
      <c r="I118" s="46"/>
      <c r="J118" s="14"/>
      <c r="K118" s="14"/>
      <c r="L118" s="14"/>
      <c r="M118" s="14"/>
      <c r="N118" s="14"/>
    </row>
    <row r="119" spans="3:14">
      <c r="C119" s="45"/>
      <c r="D119" s="46"/>
      <c r="E119" s="46"/>
      <c r="F119" s="46"/>
      <c r="G119" s="46"/>
      <c r="H119" s="46"/>
      <c r="I119" s="46"/>
      <c r="J119" s="14"/>
      <c r="K119" s="14"/>
      <c r="L119" s="14"/>
      <c r="M119" s="14"/>
      <c r="N119" s="14"/>
    </row>
    <row r="120" spans="3:14">
      <c r="C120" s="45"/>
      <c r="D120" s="46"/>
      <c r="E120" s="46"/>
      <c r="F120" s="46"/>
      <c r="G120" s="46"/>
      <c r="H120" s="46"/>
      <c r="I120" s="46"/>
      <c r="J120" s="14"/>
      <c r="K120" s="14"/>
      <c r="L120" s="14"/>
      <c r="M120" s="14"/>
      <c r="N120" s="14"/>
    </row>
    <row r="121" spans="3:14">
      <c r="C121" s="45"/>
      <c r="D121" s="46"/>
      <c r="E121" s="46"/>
      <c r="F121" s="46"/>
      <c r="G121" s="46"/>
      <c r="H121" s="46"/>
      <c r="I121" s="46"/>
      <c r="J121" s="14"/>
      <c r="K121" s="14"/>
      <c r="L121" s="14"/>
      <c r="M121" s="14"/>
      <c r="N121" s="14"/>
    </row>
    <row r="122" spans="3:14">
      <c r="C122" s="45"/>
      <c r="D122" s="46"/>
      <c r="E122" s="46"/>
      <c r="F122" s="46"/>
      <c r="G122" s="46"/>
      <c r="H122" s="46"/>
      <c r="I122" s="46"/>
      <c r="J122" s="14"/>
      <c r="K122" s="14"/>
      <c r="L122" s="14"/>
      <c r="M122" s="14"/>
      <c r="N122" s="14"/>
    </row>
    <row r="123" spans="3:14">
      <c r="C123" s="45"/>
      <c r="D123" s="46"/>
      <c r="E123" s="46"/>
      <c r="F123" s="46"/>
      <c r="G123" s="46"/>
      <c r="H123" s="46"/>
      <c r="I123" s="46"/>
      <c r="J123" s="14"/>
      <c r="K123" s="14"/>
      <c r="L123" s="14"/>
      <c r="M123" s="14"/>
      <c r="N123" s="14"/>
    </row>
    <row r="124" spans="3:14">
      <c r="C124" s="45"/>
      <c r="D124" s="46"/>
      <c r="E124" s="46"/>
      <c r="F124" s="46"/>
      <c r="G124" s="46"/>
      <c r="H124" s="46"/>
      <c r="I124" s="46"/>
      <c r="J124" s="14"/>
      <c r="K124" s="14"/>
      <c r="L124" s="14"/>
      <c r="M124" s="14"/>
      <c r="N124" s="14"/>
    </row>
    <row r="125" spans="3:14">
      <c r="C125" s="45"/>
      <c r="D125" s="46"/>
      <c r="E125" s="46"/>
      <c r="F125" s="46"/>
      <c r="G125" s="46"/>
      <c r="H125" s="46"/>
      <c r="I125" s="46"/>
      <c r="J125" s="14"/>
      <c r="K125" s="14"/>
      <c r="L125" s="14"/>
      <c r="M125" s="14"/>
      <c r="N125" s="14"/>
    </row>
    <row r="126" spans="3:14">
      <c r="C126" s="45"/>
      <c r="D126" s="46"/>
      <c r="E126" s="46"/>
      <c r="F126" s="46"/>
      <c r="G126" s="46"/>
      <c r="H126" s="46"/>
      <c r="I126" s="46"/>
      <c r="J126" s="14"/>
      <c r="K126" s="14"/>
      <c r="L126" s="14"/>
      <c r="M126" s="14"/>
      <c r="N126" s="14"/>
    </row>
    <row r="127" spans="3:14">
      <c r="C127" s="45"/>
      <c r="D127" s="46"/>
      <c r="E127" s="46"/>
      <c r="F127" s="46"/>
      <c r="G127" s="46"/>
      <c r="H127" s="46"/>
      <c r="I127" s="46"/>
      <c r="J127" s="14"/>
      <c r="K127" s="14"/>
      <c r="L127" s="14"/>
      <c r="M127" s="14"/>
      <c r="N127" s="14"/>
    </row>
    <row r="128" spans="3:14">
      <c r="C128" s="45"/>
      <c r="D128" s="46"/>
      <c r="E128" s="46"/>
      <c r="F128" s="46"/>
      <c r="G128" s="46"/>
      <c r="H128" s="46"/>
      <c r="I128" s="46"/>
      <c r="J128" s="14"/>
      <c r="K128" s="14"/>
      <c r="L128" s="14"/>
      <c r="M128" s="14"/>
      <c r="N128" s="14"/>
    </row>
    <row r="129" spans="3:14">
      <c r="C129" s="45"/>
      <c r="D129" s="46"/>
      <c r="E129" s="46"/>
      <c r="F129" s="46"/>
      <c r="G129" s="46"/>
      <c r="H129" s="46"/>
      <c r="I129" s="46"/>
      <c r="J129" s="14"/>
      <c r="K129" s="14"/>
      <c r="L129" s="14"/>
      <c r="M129" s="14"/>
      <c r="N129" s="14"/>
    </row>
    <row r="130" spans="3:14">
      <c r="C130" s="45"/>
      <c r="D130" s="46"/>
      <c r="E130" s="46"/>
      <c r="F130" s="46"/>
      <c r="G130" s="46"/>
      <c r="H130" s="46"/>
      <c r="I130" s="46"/>
      <c r="J130" s="14"/>
      <c r="K130" s="14"/>
      <c r="L130" s="14"/>
      <c r="M130" s="14"/>
      <c r="N130" s="14"/>
    </row>
    <row r="131" spans="3:14">
      <c r="C131" s="45"/>
      <c r="D131" s="46"/>
      <c r="E131" s="46"/>
      <c r="F131" s="46"/>
      <c r="G131" s="46"/>
      <c r="H131" s="46"/>
      <c r="I131" s="46"/>
      <c r="J131" s="14"/>
      <c r="K131" s="14"/>
      <c r="L131" s="14"/>
      <c r="M131" s="14"/>
      <c r="N131" s="14"/>
    </row>
    <row r="132" spans="3:14">
      <c r="C132" s="45"/>
      <c r="D132" s="46"/>
      <c r="E132" s="46"/>
      <c r="F132" s="46"/>
      <c r="G132" s="46"/>
      <c r="H132" s="46"/>
      <c r="I132" s="46"/>
      <c r="J132" s="14"/>
      <c r="K132" s="14"/>
      <c r="L132" s="14"/>
      <c r="M132" s="14"/>
      <c r="N132" s="14"/>
    </row>
    <row r="133" spans="3:14">
      <c r="C133" s="45"/>
      <c r="D133" s="46"/>
      <c r="E133" s="46"/>
      <c r="F133" s="46"/>
      <c r="G133" s="46"/>
      <c r="H133" s="46"/>
      <c r="I133" s="46"/>
      <c r="J133" s="14"/>
      <c r="K133" s="14"/>
      <c r="L133" s="14"/>
      <c r="M133" s="14"/>
      <c r="N133" s="14"/>
    </row>
    <row r="134" spans="3:14">
      <c r="C134" s="45"/>
      <c r="D134" s="46"/>
      <c r="E134" s="46"/>
      <c r="F134" s="46"/>
      <c r="G134" s="46"/>
      <c r="H134" s="46"/>
      <c r="I134" s="46"/>
      <c r="J134" s="14"/>
      <c r="K134" s="14"/>
      <c r="L134" s="14"/>
      <c r="M134" s="14"/>
      <c r="N134" s="14"/>
    </row>
    <row r="135" spans="3:14">
      <c r="C135" s="45"/>
      <c r="D135" s="46"/>
      <c r="E135" s="46"/>
      <c r="F135" s="46"/>
      <c r="G135" s="46"/>
      <c r="H135" s="46"/>
      <c r="I135" s="46"/>
      <c r="J135" s="14"/>
      <c r="K135" s="14"/>
      <c r="L135" s="14"/>
      <c r="M135" s="14"/>
      <c r="N135" s="14"/>
    </row>
    <row r="136" spans="3:14">
      <c r="C136" s="45"/>
      <c r="D136" s="46"/>
      <c r="E136" s="46"/>
      <c r="F136" s="46"/>
      <c r="G136" s="46"/>
      <c r="H136" s="46"/>
      <c r="I136" s="46"/>
      <c r="J136" s="14"/>
      <c r="K136" s="14"/>
      <c r="L136" s="14"/>
      <c r="M136" s="14"/>
      <c r="N136" s="14"/>
    </row>
    <row r="137" spans="3:14">
      <c r="C137" s="45"/>
      <c r="D137" s="46"/>
      <c r="E137" s="46"/>
      <c r="F137" s="46"/>
      <c r="G137" s="46"/>
      <c r="H137" s="46"/>
      <c r="I137" s="46"/>
      <c r="J137" s="14"/>
      <c r="K137" s="14"/>
      <c r="L137" s="14"/>
      <c r="M137" s="14"/>
      <c r="N137" s="14"/>
    </row>
    <row r="138" spans="3:14">
      <c r="C138" s="45"/>
      <c r="D138" s="46"/>
      <c r="E138" s="46"/>
      <c r="F138" s="46"/>
      <c r="G138" s="46"/>
      <c r="H138" s="46"/>
      <c r="I138" s="46"/>
      <c r="J138" s="14"/>
      <c r="K138" s="14"/>
      <c r="L138" s="14"/>
      <c r="M138" s="14"/>
      <c r="N138" s="14"/>
    </row>
    <row r="139" spans="3:14">
      <c r="C139" s="45"/>
      <c r="D139" s="46"/>
      <c r="E139" s="46"/>
      <c r="F139" s="46"/>
      <c r="G139" s="46"/>
      <c r="H139" s="46"/>
      <c r="I139" s="46"/>
      <c r="J139" s="14"/>
      <c r="K139" s="14"/>
      <c r="L139" s="14"/>
      <c r="M139" s="14"/>
      <c r="N139" s="14"/>
    </row>
    <row r="140" spans="3:14">
      <c r="C140" s="45"/>
      <c r="D140" s="46"/>
      <c r="E140" s="46"/>
      <c r="F140" s="46"/>
      <c r="G140" s="46"/>
      <c r="H140" s="46"/>
      <c r="I140" s="46"/>
      <c r="J140" s="14"/>
      <c r="K140" s="14"/>
      <c r="L140" s="14"/>
      <c r="M140" s="14"/>
      <c r="N140" s="14"/>
    </row>
    <row r="141" spans="3:14">
      <c r="C141" s="45"/>
      <c r="D141" s="46"/>
      <c r="E141" s="46"/>
      <c r="F141" s="46"/>
      <c r="G141" s="46"/>
      <c r="H141" s="46"/>
      <c r="I141" s="46"/>
      <c r="J141" s="14"/>
      <c r="K141" s="14"/>
      <c r="L141" s="14"/>
      <c r="M141" s="14"/>
      <c r="N141" s="14"/>
    </row>
    <row r="142" spans="3:14">
      <c r="C142" s="45"/>
      <c r="D142" s="46"/>
      <c r="E142" s="46"/>
      <c r="F142" s="46"/>
      <c r="G142" s="46"/>
      <c r="H142" s="46"/>
      <c r="I142" s="46"/>
      <c r="J142" s="14"/>
      <c r="K142" s="14"/>
      <c r="L142" s="14"/>
      <c r="M142" s="14"/>
      <c r="N142" s="14"/>
    </row>
    <row r="143" spans="3:14">
      <c r="C143" s="45"/>
      <c r="D143" s="46"/>
      <c r="E143" s="46"/>
      <c r="F143" s="46"/>
      <c r="G143" s="46"/>
      <c r="H143" s="46"/>
      <c r="I143" s="46"/>
      <c r="J143" s="14"/>
      <c r="K143" s="14"/>
      <c r="L143" s="14"/>
      <c r="M143" s="14"/>
      <c r="N143" s="14"/>
    </row>
    <row r="144" spans="3:14">
      <c r="C144" s="45"/>
      <c r="D144" s="46"/>
      <c r="E144" s="46"/>
      <c r="F144" s="46"/>
      <c r="G144" s="46"/>
      <c r="H144" s="46"/>
      <c r="I144" s="46"/>
      <c r="J144" s="14"/>
      <c r="K144" s="14"/>
      <c r="L144" s="14"/>
      <c r="M144" s="14"/>
      <c r="N144" s="14"/>
    </row>
    <row r="145" spans="3:14">
      <c r="C145" s="45"/>
      <c r="D145" s="46"/>
      <c r="E145" s="46"/>
      <c r="F145" s="46"/>
      <c r="G145" s="46"/>
      <c r="H145" s="46"/>
      <c r="I145" s="46"/>
      <c r="J145" s="14"/>
      <c r="K145" s="14"/>
      <c r="L145" s="14"/>
      <c r="M145" s="14"/>
      <c r="N145" s="14"/>
    </row>
    <row r="146" spans="3:14">
      <c r="C146" s="45"/>
      <c r="D146" s="46"/>
      <c r="E146" s="46"/>
      <c r="F146" s="46"/>
      <c r="G146" s="46"/>
      <c r="H146" s="46"/>
      <c r="I146" s="46"/>
      <c r="J146" s="14"/>
      <c r="K146" s="14"/>
      <c r="L146" s="14"/>
      <c r="M146" s="14"/>
      <c r="N146" s="14"/>
    </row>
    <row r="147" spans="3:14">
      <c r="C147" s="45"/>
      <c r="D147" s="46"/>
      <c r="E147" s="46"/>
      <c r="F147" s="46"/>
      <c r="G147" s="46"/>
      <c r="H147" s="46"/>
      <c r="I147" s="46"/>
      <c r="J147" s="14"/>
      <c r="K147" s="14"/>
      <c r="L147" s="14"/>
      <c r="M147" s="14"/>
      <c r="N147" s="14"/>
    </row>
    <row r="148" spans="3:14">
      <c r="C148" s="45"/>
      <c r="D148" s="46"/>
      <c r="E148" s="46"/>
      <c r="F148" s="46"/>
      <c r="G148" s="46"/>
      <c r="H148" s="46"/>
      <c r="I148" s="46"/>
      <c r="J148" s="14"/>
      <c r="K148" s="14"/>
      <c r="L148" s="14"/>
      <c r="M148" s="14"/>
      <c r="N148" s="14"/>
    </row>
    <row r="149" spans="3:14">
      <c r="C149" s="45"/>
      <c r="D149" s="46"/>
      <c r="E149" s="46"/>
      <c r="F149" s="46"/>
      <c r="G149" s="46"/>
      <c r="H149" s="46"/>
      <c r="I149" s="46"/>
      <c r="J149" s="14"/>
      <c r="K149" s="14"/>
      <c r="L149" s="14"/>
      <c r="M149" s="14"/>
      <c r="N149" s="14"/>
    </row>
    <row r="150" spans="3:14">
      <c r="C150" s="45"/>
      <c r="D150" s="46"/>
      <c r="E150" s="46"/>
      <c r="F150" s="46"/>
      <c r="G150" s="46"/>
      <c r="H150" s="46"/>
      <c r="I150" s="46"/>
      <c r="J150" s="14"/>
      <c r="K150" s="14"/>
      <c r="L150" s="14"/>
      <c r="M150" s="14"/>
      <c r="N150" s="14"/>
    </row>
    <row r="151" spans="3:14">
      <c r="C151" s="45"/>
      <c r="D151" s="46"/>
      <c r="E151" s="46"/>
      <c r="F151" s="46"/>
      <c r="G151" s="46"/>
      <c r="H151" s="46"/>
      <c r="I151" s="46"/>
      <c r="J151" s="14"/>
      <c r="K151" s="14"/>
      <c r="L151" s="14"/>
      <c r="M151" s="14"/>
      <c r="N151" s="14"/>
    </row>
    <row r="152" spans="3:14">
      <c r="C152" s="45"/>
      <c r="D152" s="45"/>
      <c r="E152" s="45"/>
      <c r="F152" s="45"/>
      <c r="G152" s="45"/>
      <c r="H152" s="45"/>
      <c r="I152" s="45"/>
      <c r="J152" s="14"/>
      <c r="K152" s="14"/>
      <c r="L152" s="14"/>
      <c r="M152" s="14"/>
      <c r="N152" s="14"/>
    </row>
    <row r="153" spans="3:14">
      <c r="C153" s="45"/>
      <c r="D153" s="45"/>
      <c r="E153" s="45"/>
      <c r="F153" s="45"/>
      <c r="G153" s="45"/>
      <c r="H153" s="45"/>
      <c r="I153" s="45"/>
      <c r="J153" s="14"/>
      <c r="K153" s="14"/>
      <c r="L153" s="14"/>
      <c r="M153" s="14"/>
      <c r="N153" s="14"/>
    </row>
    <row r="154" spans="3:14">
      <c r="C154" s="45"/>
      <c r="D154" s="45"/>
      <c r="E154" s="45"/>
      <c r="F154" s="45"/>
      <c r="G154" s="45"/>
      <c r="H154" s="45"/>
      <c r="I154" s="45"/>
      <c r="J154" s="14"/>
      <c r="K154" s="14"/>
      <c r="L154" s="14"/>
      <c r="M154" s="14"/>
      <c r="N154" s="14"/>
    </row>
    <row r="155" spans="3:14">
      <c r="C155" s="45"/>
      <c r="D155" s="45"/>
      <c r="E155" s="45"/>
      <c r="F155" s="45"/>
      <c r="G155" s="45"/>
      <c r="H155" s="45"/>
      <c r="I155" s="45"/>
      <c r="J155" s="14"/>
      <c r="K155" s="14"/>
      <c r="L155" s="14"/>
      <c r="M155" s="14"/>
      <c r="N155" s="14"/>
    </row>
    <row r="156" spans="3:14">
      <c r="C156" s="45"/>
      <c r="D156" s="45"/>
      <c r="E156" s="45"/>
      <c r="F156" s="45"/>
      <c r="G156" s="45"/>
      <c r="H156" s="45"/>
      <c r="I156" s="45"/>
      <c r="J156" s="14"/>
      <c r="K156" s="14"/>
      <c r="L156" s="14"/>
      <c r="M156" s="14"/>
      <c r="N156" s="14"/>
    </row>
    <row r="157" spans="3:14">
      <c r="C157" s="45"/>
      <c r="D157" s="45"/>
      <c r="E157" s="45"/>
      <c r="F157" s="45"/>
      <c r="G157" s="45"/>
      <c r="H157" s="45"/>
      <c r="I157" s="45"/>
      <c r="J157" s="14"/>
      <c r="K157" s="14"/>
      <c r="L157" s="14"/>
      <c r="M157" s="14"/>
      <c r="N157" s="14"/>
    </row>
    <row r="158" spans="3:14">
      <c r="C158" s="45"/>
      <c r="D158" s="45"/>
      <c r="E158" s="45"/>
      <c r="F158" s="45"/>
      <c r="G158" s="45"/>
      <c r="H158" s="45"/>
      <c r="I158" s="45"/>
      <c r="J158" s="14"/>
      <c r="K158" s="14"/>
      <c r="L158" s="14"/>
      <c r="M158" s="14"/>
      <c r="N158" s="14"/>
    </row>
    <row r="159" spans="3:14">
      <c r="C159" s="45"/>
      <c r="D159" s="45"/>
      <c r="E159" s="45"/>
      <c r="F159" s="45"/>
      <c r="G159" s="45"/>
      <c r="H159" s="45"/>
      <c r="I159" s="45"/>
      <c r="J159" s="14"/>
      <c r="K159" s="14"/>
      <c r="L159" s="14"/>
      <c r="M159" s="14"/>
      <c r="N159" s="14"/>
    </row>
    <row r="160" spans="3:14">
      <c r="C160" s="45"/>
      <c r="D160" s="45"/>
      <c r="E160" s="45"/>
      <c r="F160" s="45"/>
      <c r="G160" s="45"/>
      <c r="H160" s="45"/>
      <c r="I160" s="45"/>
      <c r="J160" s="14"/>
      <c r="K160" s="14"/>
      <c r="L160" s="14"/>
      <c r="M160" s="14"/>
      <c r="N160" s="14"/>
    </row>
    <row r="161" spans="3:14">
      <c r="C161" s="45"/>
      <c r="D161" s="45"/>
      <c r="E161" s="45"/>
      <c r="F161" s="45"/>
      <c r="G161" s="45"/>
      <c r="H161" s="45"/>
      <c r="I161" s="45"/>
      <c r="J161" s="14"/>
      <c r="K161" s="14"/>
      <c r="L161" s="14"/>
      <c r="M161" s="14"/>
      <c r="N161" s="14"/>
    </row>
    <row r="162" spans="3:14">
      <c r="C162" s="45"/>
      <c r="D162" s="45"/>
      <c r="E162" s="45"/>
      <c r="F162" s="45"/>
      <c r="G162" s="45"/>
      <c r="H162" s="45"/>
      <c r="I162" s="45"/>
      <c r="J162" s="14"/>
      <c r="K162" s="14"/>
      <c r="L162" s="14"/>
      <c r="M162" s="14"/>
      <c r="N162" s="14"/>
    </row>
    <row r="163" spans="3:14">
      <c r="C163" s="45"/>
      <c r="D163" s="45"/>
      <c r="E163" s="45"/>
      <c r="F163" s="45"/>
      <c r="G163" s="45"/>
      <c r="H163" s="45"/>
      <c r="I163" s="45"/>
      <c r="J163" s="14"/>
      <c r="K163" s="14"/>
      <c r="L163" s="14"/>
      <c r="M163" s="14"/>
      <c r="N163" s="14"/>
    </row>
    <row r="164" spans="3:14">
      <c r="C164" s="45"/>
      <c r="D164" s="45"/>
      <c r="E164" s="45"/>
      <c r="F164" s="45"/>
      <c r="G164" s="45"/>
      <c r="H164" s="45"/>
      <c r="I164" s="45"/>
      <c r="J164" s="14"/>
      <c r="K164" s="14"/>
      <c r="L164" s="14"/>
      <c r="M164" s="14"/>
      <c r="N164" s="14"/>
    </row>
    <row r="165" spans="3:14">
      <c r="C165" s="45"/>
      <c r="D165" s="45"/>
      <c r="E165" s="45"/>
      <c r="F165" s="45"/>
      <c r="G165" s="45"/>
      <c r="H165" s="45"/>
      <c r="I165" s="45"/>
      <c r="J165" s="14"/>
      <c r="K165" s="14"/>
      <c r="L165" s="14"/>
      <c r="M165" s="14"/>
      <c r="N165" s="14"/>
    </row>
    <row r="166" spans="3:14">
      <c r="C166" s="45"/>
      <c r="D166" s="45"/>
      <c r="E166" s="45"/>
      <c r="F166" s="45"/>
      <c r="G166" s="45"/>
      <c r="H166" s="45"/>
      <c r="I166" s="45"/>
      <c r="J166" s="14"/>
      <c r="K166" s="14"/>
      <c r="L166" s="14"/>
      <c r="M166" s="14"/>
      <c r="N166" s="14"/>
    </row>
    <row r="167" spans="3:14">
      <c r="C167" s="45"/>
      <c r="D167" s="45"/>
      <c r="E167" s="45"/>
      <c r="F167" s="45"/>
      <c r="G167" s="45"/>
      <c r="H167" s="45"/>
      <c r="I167" s="45"/>
      <c r="J167" s="14"/>
      <c r="K167" s="14"/>
      <c r="L167" s="14"/>
      <c r="M167" s="14"/>
      <c r="N167" s="14"/>
    </row>
    <row r="168" spans="3:14">
      <c r="C168" s="45"/>
      <c r="D168" s="45"/>
      <c r="E168" s="45"/>
      <c r="F168" s="45"/>
      <c r="G168" s="45"/>
      <c r="H168" s="45"/>
      <c r="I168" s="45"/>
      <c r="J168" s="14"/>
      <c r="K168" s="14"/>
      <c r="L168" s="14"/>
      <c r="M168" s="14"/>
      <c r="N168" s="14"/>
    </row>
    <row r="169" spans="3:14">
      <c r="C169" s="45"/>
      <c r="D169" s="45"/>
      <c r="E169" s="45"/>
      <c r="F169" s="45"/>
      <c r="G169" s="45"/>
      <c r="H169" s="45"/>
      <c r="I169" s="45"/>
      <c r="J169" s="14"/>
      <c r="K169" s="14"/>
      <c r="L169" s="14"/>
      <c r="M169" s="14"/>
      <c r="N169" s="14"/>
    </row>
    <row r="170" spans="3:14">
      <c r="C170" s="45"/>
      <c r="D170" s="45"/>
      <c r="E170" s="45"/>
      <c r="F170" s="45"/>
      <c r="G170" s="45"/>
      <c r="H170" s="45"/>
      <c r="I170" s="45"/>
      <c r="J170" s="14"/>
      <c r="K170" s="14"/>
      <c r="L170" s="14"/>
      <c r="M170" s="14"/>
      <c r="N170" s="14"/>
    </row>
    <row r="171" spans="3:14">
      <c r="C171" s="45"/>
      <c r="D171" s="45"/>
      <c r="E171" s="45"/>
      <c r="F171" s="45"/>
      <c r="G171" s="45"/>
      <c r="H171" s="45"/>
      <c r="I171" s="45"/>
      <c r="J171" s="14"/>
      <c r="K171" s="14"/>
      <c r="L171" s="14"/>
      <c r="M171" s="14"/>
      <c r="N171" s="14"/>
    </row>
    <row r="172" spans="3:14">
      <c r="C172" s="45"/>
      <c r="D172" s="45"/>
      <c r="E172" s="45"/>
      <c r="F172" s="45"/>
      <c r="G172" s="45"/>
      <c r="H172" s="45"/>
      <c r="I172" s="45"/>
      <c r="J172" s="14"/>
      <c r="K172" s="14"/>
      <c r="L172" s="14"/>
      <c r="M172" s="14"/>
      <c r="N172" s="14"/>
    </row>
    <row r="173" spans="3:14">
      <c r="C173" s="45"/>
      <c r="D173" s="45"/>
      <c r="E173" s="45"/>
      <c r="F173" s="45"/>
      <c r="G173" s="45"/>
      <c r="H173" s="45"/>
      <c r="I173" s="45"/>
      <c r="J173" s="14"/>
      <c r="K173" s="14"/>
      <c r="L173" s="14"/>
      <c r="M173" s="14"/>
      <c r="N173" s="14"/>
    </row>
    <row r="174" spans="3:14">
      <c r="C174" s="45"/>
      <c r="D174" s="45"/>
      <c r="E174" s="45"/>
      <c r="F174" s="45"/>
      <c r="G174" s="45"/>
      <c r="H174" s="45"/>
      <c r="I174" s="45"/>
      <c r="J174" s="14"/>
      <c r="K174" s="14"/>
      <c r="L174" s="14"/>
      <c r="M174" s="14"/>
      <c r="N174" s="14"/>
    </row>
    <row r="175" spans="3:14">
      <c r="C175" s="45"/>
      <c r="D175" s="45"/>
      <c r="E175" s="45"/>
      <c r="F175" s="45"/>
      <c r="G175" s="45"/>
      <c r="H175" s="45"/>
      <c r="I175" s="45"/>
      <c r="J175" s="14"/>
      <c r="K175" s="14"/>
      <c r="L175" s="14"/>
      <c r="M175" s="14"/>
      <c r="N175" s="14"/>
    </row>
    <row r="176" spans="3:14">
      <c r="C176" s="45"/>
      <c r="D176" s="45"/>
      <c r="E176" s="45"/>
      <c r="F176" s="45"/>
      <c r="G176" s="45"/>
      <c r="H176" s="45"/>
      <c r="I176" s="45"/>
      <c r="J176" s="14"/>
      <c r="K176" s="14"/>
      <c r="L176" s="14"/>
      <c r="M176" s="14"/>
      <c r="N176" s="14"/>
    </row>
    <row r="177" spans="3:14">
      <c r="C177" s="45"/>
      <c r="D177" s="45"/>
      <c r="E177" s="45"/>
      <c r="F177" s="45"/>
      <c r="G177" s="45"/>
      <c r="H177" s="45"/>
      <c r="I177" s="45"/>
      <c r="J177" s="14"/>
      <c r="K177" s="14"/>
      <c r="L177" s="14"/>
      <c r="M177" s="14"/>
      <c r="N177" s="14"/>
    </row>
    <row r="178" spans="3:14">
      <c r="C178" s="45"/>
      <c r="D178" s="45"/>
      <c r="E178" s="45"/>
      <c r="F178" s="45"/>
      <c r="G178" s="45"/>
      <c r="H178" s="45"/>
      <c r="I178" s="45"/>
      <c r="J178" s="14"/>
      <c r="K178" s="14"/>
      <c r="L178" s="14"/>
      <c r="M178" s="14"/>
      <c r="N178" s="14"/>
    </row>
    <row r="179" spans="3:14">
      <c r="C179" s="45"/>
      <c r="D179" s="45"/>
      <c r="E179" s="45"/>
      <c r="F179" s="45"/>
      <c r="G179" s="45"/>
      <c r="H179" s="45"/>
      <c r="I179" s="45"/>
      <c r="J179" s="14"/>
      <c r="K179" s="14"/>
      <c r="L179" s="14"/>
      <c r="M179" s="14"/>
      <c r="N179" s="14"/>
    </row>
    <row r="180" spans="3:14">
      <c r="C180" s="45"/>
      <c r="D180" s="45"/>
      <c r="E180" s="45"/>
      <c r="F180" s="45"/>
      <c r="G180" s="45"/>
      <c r="H180" s="45"/>
      <c r="I180" s="45"/>
      <c r="J180" s="14"/>
      <c r="K180" s="14"/>
      <c r="L180" s="14"/>
      <c r="M180" s="14"/>
      <c r="N180" s="14"/>
    </row>
    <row r="181" spans="3:14">
      <c r="C181" s="45"/>
      <c r="D181" s="45"/>
      <c r="E181" s="45"/>
      <c r="F181" s="45"/>
      <c r="G181" s="45"/>
      <c r="H181" s="45"/>
      <c r="I181" s="45"/>
      <c r="J181" s="14"/>
      <c r="K181" s="14"/>
      <c r="L181" s="14"/>
      <c r="M181" s="14"/>
      <c r="N181" s="14"/>
    </row>
    <row r="182" spans="3:14">
      <c r="C182" s="45"/>
      <c r="D182" s="45"/>
      <c r="E182" s="45"/>
      <c r="F182" s="45"/>
      <c r="G182" s="45"/>
      <c r="H182" s="45"/>
      <c r="I182" s="45"/>
      <c r="J182" s="14"/>
      <c r="K182" s="14"/>
      <c r="L182" s="14"/>
      <c r="M182" s="14"/>
      <c r="N182" s="14"/>
    </row>
    <row r="183" spans="3:14">
      <c r="C183" s="45"/>
      <c r="D183" s="45"/>
      <c r="E183" s="45"/>
      <c r="F183" s="45"/>
      <c r="G183" s="45"/>
      <c r="H183" s="45"/>
      <c r="I183" s="45"/>
      <c r="J183" s="14"/>
      <c r="K183" s="14"/>
      <c r="L183" s="14"/>
      <c r="M183" s="14"/>
      <c r="N183" s="14"/>
    </row>
    <row r="184" spans="3:14">
      <c r="C184" s="45"/>
      <c r="D184" s="45"/>
      <c r="E184" s="45"/>
      <c r="F184" s="45"/>
      <c r="G184" s="45"/>
      <c r="H184" s="45"/>
      <c r="I184" s="45"/>
      <c r="J184" s="14"/>
      <c r="K184" s="14"/>
      <c r="L184" s="14"/>
      <c r="M184" s="14"/>
      <c r="N184" s="14"/>
    </row>
    <row r="185" spans="3:14">
      <c r="C185" s="45"/>
      <c r="D185" s="45"/>
      <c r="E185" s="45"/>
      <c r="F185" s="45"/>
      <c r="G185" s="45"/>
      <c r="H185" s="45"/>
      <c r="I185" s="45"/>
      <c r="J185" s="14"/>
      <c r="K185" s="14"/>
      <c r="L185" s="14"/>
      <c r="M185" s="14"/>
      <c r="N185" s="14"/>
    </row>
    <row r="186" spans="3:14">
      <c r="C186" s="45"/>
      <c r="D186" s="45"/>
      <c r="E186" s="45"/>
      <c r="F186" s="45"/>
      <c r="G186" s="45"/>
      <c r="H186" s="45"/>
      <c r="I186" s="45"/>
      <c r="J186" s="14"/>
      <c r="K186" s="14"/>
      <c r="L186" s="14"/>
      <c r="M186" s="14"/>
      <c r="N186" s="14"/>
    </row>
    <row r="187" spans="3:14">
      <c r="C187" s="45"/>
      <c r="D187" s="45"/>
      <c r="E187" s="45"/>
      <c r="F187" s="45"/>
      <c r="G187" s="45"/>
      <c r="H187" s="45"/>
      <c r="I187" s="45"/>
      <c r="J187" s="14"/>
      <c r="K187" s="14"/>
      <c r="L187" s="14"/>
      <c r="M187" s="14"/>
      <c r="N187" s="14"/>
    </row>
    <row r="188" spans="3:14">
      <c r="C188" s="45"/>
      <c r="D188" s="45"/>
      <c r="E188" s="45"/>
      <c r="F188" s="45"/>
      <c r="G188" s="45"/>
      <c r="H188" s="45"/>
      <c r="I188" s="45"/>
      <c r="J188" s="14"/>
      <c r="K188" s="14"/>
      <c r="L188" s="14"/>
      <c r="M188" s="14"/>
      <c r="N188" s="14"/>
    </row>
    <row r="189" spans="3:14">
      <c r="C189" s="45"/>
      <c r="D189" s="45"/>
      <c r="E189" s="45"/>
      <c r="F189" s="45"/>
      <c r="G189" s="45"/>
      <c r="H189" s="45"/>
      <c r="I189" s="45"/>
      <c r="J189" s="14"/>
      <c r="K189" s="14"/>
      <c r="L189" s="14"/>
      <c r="M189" s="14"/>
      <c r="N189" s="14"/>
    </row>
    <row r="190" spans="3:14">
      <c r="C190" s="45"/>
      <c r="D190" s="45"/>
      <c r="E190" s="45"/>
      <c r="F190" s="45"/>
      <c r="G190" s="45"/>
      <c r="H190" s="45"/>
      <c r="I190" s="45"/>
      <c r="J190" s="14"/>
      <c r="K190" s="14"/>
      <c r="L190" s="14"/>
      <c r="M190" s="14"/>
      <c r="N190" s="14"/>
    </row>
    <row r="191" spans="3:14">
      <c r="C191" s="45"/>
      <c r="D191" s="45"/>
      <c r="E191" s="45"/>
      <c r="F191" s="45"/>
      <c r="G191" s="45"/>
      <c r="H191" s="45"/>
      <c r="I191" s="45"/>
      <c r="J191" s="14"/>
      <c r="K191" s="14"/>
      <c r="L191" s="14"/>
      <c r="M191" s="14"/>
      <c r="N191" s="14"/>
    </row>
    <row r="192" spans="3:14">
      <c r="C192" s="45"/>
      <c r="D192" s="45"/>
      <c r="E192" s="45"/>
      <c r="F192" s="45"/>
      <c r="G192" s="45"/>
      <c r="H192" s="45"/>
      <c r="I192" s="45"/>
      <c r="J192" s="14"/>
      <c r="K192" s="14"/>
      <c r="L192" s="14"/>
      <c r="M192" s="14"/>
      <c r="N192" s="14"/>
    </row>
    <row r="193" spans="3:14">
      <c r="C193" s="45"/>
      <c r="D193" s="45"/>
      <c r="E193" s="45"/>
      <c r="F193" s="45"/>
      <c r="G193" s="45"/>
      <c r="H193" s="45"/>
      <c r="I193" s="45"/>
      <c r="J193" s="14"/>
      <c r="K193" s="14"/>
      <c r="L193" s="14"/>
      <c r="M193" s="14"/>
      <c r="N193" s="14"/>
    </row>
    <row r="194" spans="3:14">
      <c r="C194" s="45"/>
      <c r="D194" s="45"/>
      <c r="E194" s="45"/>
      <c r="F194" s="45"/>
      <c r="G194" s="45"/>
      <c r="H194" s="45"/>
      <c r="I194" s="45"/>
      <c r="J194" s="14"/>
      <c r="K194" s="14"/>
      <c r="L194" s="14"/>
      <c r="M194" s="14"/>
      <c r="N194" s="14"/>
    </row>
    <row r="195" spans="3:14">
      <c r="C195" s="45"/>
      <c r="D195" s="45"/>
      <c r="E195" s="45"/>
      <c r="F195" s="45"/>
      <c r="G195" s="45"/>
      <c r="H195" s="45"/>
      <c r="I195" s="45"/>
      <c r="J195" s="14"/>
      <c r="K195" s="14"/>
      <c r="L195" s="14"/>
      <c r="M195" s="14"/>
      <c r="N195" s="14"/>
    </row>
    <row r="196" spans="3:14">
      <c r="C196" s="45"/>
      <c r="D196" s="45"/>
      <c r="E196" s="45"/>
      <c r="F196" s="45"/>
      <c r="G196" s="45"/>
      <c r="H196" s="45"/>
      <c r="I196" s="45"/>
      <c r="J196" s="14"/>
      <c r="K196" s="14"/>
      <c r="L196" s="14"/>
      <c r="M196" s="14"/>
      <c r="N196" s="14"/>
    </row>
    <row r="197" spans="3:14">
      <c r="C197" s="45"/>
      <c r="D197" s="45"/>
      <c r="E197" s="45"/>
      <c r="F197" s="45"/>
      <c r="G197" s="45"/>
      <c r="H197" s="45"/>
      <c r="I197" s="45"/>
      <c r="J197" s="14"/>
      <c r="K197" s="14"/>
      <c r="L197" s="14"/>
      <c r="M197" s="14"/>
      <c r="N197" s="14"/>
    </row>
    <row r="198" spans="3:14">
      <c r="C198" s="45"/>
      <c r="D198" s="45"/>
      <c r="E198" s="45"/>
      <c r="F198" s="45"/>
      <c r="G198" s="45"/>
      <c r="H198" s="45"/>
      <c r="I198" s="45"/>
      <c r="J198" s="14"/>
      <c r="K198" s="14"/>
      <c r="L198" s="14"/>
      <c r="M198" s="14"/>
      <c r="N198" s="14"/>
    </row>
    <row r="199" spans="3:14">
      <c r="C199" s="45"/>
      <c r="D199" s="45"/>
      <c r="E199" s="45"/>
      <c r="F199" s="45"/>
      <c r="G199" s="45"/>
      <c r="H199" s="45"/>
      <c r="I199" s="45"/>
      <c r="J199" s="14"/>
      <c r="K199" s="14"/>
      <c r="L199" s="14"/>
      <c r="M199" s="14"/>
      <c r="N199" s="14"/>
    </row>
    <row r="200" spans="3:14">
      <c r="C200" s="45"/>
      <c r="D200" s="45"/>
      <c r="E200" s="45"/>
      <c r="F200" s="45"/>
      <c r="G200" s="45"/>
      <c r="H200" s="45"/>
      <c r="I200" s="45"/>
      <c r="J200" s="14"/>
      <c r="K200" s="14"/>
      <c r="L200" s="14"/>
      <c r="M200" s="14"/>
      <c r="N200" s="14"/>
    </row>
    <row r="201" spans="3:14">
      <c r="C201" s="45"/>
      <c r="D201" s="45"/>
      <c r="E201" s="45"/>
      <c r="F201" s="45"/>
      <c r="G201" s="45"/>
      <c r="H201" s="45"/>
      <c r="I201" s="45"/>
      <c r="J201" s="14"/>
      <c r="K201" s="14"/>
      <c r="L201" s="14"/>
      <c r="M201" s="14"/>
      <c r="N201" s="14"/>
    </row>
    <row r="202" spans="3:14">
      <c r="C202" s="45"/>
      <c r="D202" s="45"/>
      <c r="E202" s="45"/>
      <c r="F202" s="45"/>
      <c r="G202" s="45"/>
      <c r="H202" s="45"/>
      <c r="I202" s="45"/>
      <c r="J202" s="14"/>
      <c r="K202" s="14"/>
      <c r="L202" s="14"/>
      <c r="M202" s="14"/>
      <c r="N202" s="14"/>
    </row>
    <row r="203" spans="3:14">
      <c r="C203" s="45"/>
      <c r="D203" s="45"/>
      <c r="E203" s="45"/>
      <c r="F203" s="45"/>
      <c r="G203" s="45"/>
      <c r="H203" s="45"/>
      <c r="I203" s="45"/>
      <c r="J203" s="14"/>
      <c r="K203" s="14"/>
      <c r="L203" s="14"/>
      <c r="M203" s="14"/>
      <c r="N203" s="14"/>
    </row>
    <row r="204" spans="3:14">
      <c r="C204" s="45"/>
      <c r="D204" s="45"/>
      <c r="E204" s="45"/>
      <c r="F204" s="45"/>
      <c r="G204" s="45"/>
      <c r="H204" s="45"/>
      <c r="I204" s="45"/>
      <c r="J204" s="14"/>
      <c r="K204" s="14"/>
      <c r="L204" s="14"/>
      <c r="M204" s="14"/>
      <c r="N204" s="14"/>
    </row>
    <row r="205" spans="3:14">
      <c r="C205" s="45"/>
      <c r="D205" s="45"/>
      <c r="E205" s="45"/>
      <c r="F205" s="45"/>
      <c r="G205" s="45"/>
      <c r="H205" s="45"/>
      <c r="I205" s="45"/>
      <c r="J205" s="14"/>
      <c r="K205" s="14"/>
      <c r="L205" s="14"/>
      <c r="M205" s="14"/>
      <c r="N205" s="14"/>
    </row>
    <row r="206" spans="3:14">
      <c r="C206" s="45"/>
      <c r="D206" s="45"/>
      <c r="E206" s="45"/>
      <c r="F206" s="45"/>
      <c r="G206" s="45"/>
      <c r="H206" s="45"/>
      <c r="I206" s="45"/>
      <c r="J206" s="14"/>
      <c r="K206" s="14"/>
      <c r="L206" s="14"/>
      <c r="M206" s="14"/>
      <c r="N206" s="14"/>
    </row>
    <row r="207" spans="3:14">
      <c r="C207" s="45"/>
      <c r="D207" s="45"/>
      <c r="E207" s="45"/>
      <c r="F207" s="45"/>
      <c r="G207" s="45"/>
      <c r="H207" s="45"/>
      <c r="I207" s="45"/>
      <c r="J207" s="14"/>
      <c r="K207" s="14"/>
      <c r="L207" s="14"/>
      <c r="M207" s="14"/>
      <c r="N207" s="14"/>
    </row>
    <row r="208" spans="3:14">
      <c r="C208" s="45"/>
      <c r="D208" s="45"/>
      <c r="E208" s="45"/>
      <c r="F208" s="45"/>
      <c r="G208" s="45"/>
      <c r="H208" s="45"/>
      <c r="I208" s="45"/>
      <c r="J208" s="14"/>
      <c r="K208" s="14"/>
      <c r="L208" s="14"/>
      <c r="M208" s="14"/>
      <c r="N208" s="14"/>
    </row>
    <row r="209" spans="3:14">
      <c r="C209" s="45"/>
      <c r="D209" s="45"/>
      <c r="E209" s="45"/>
      <c r="F209" s="45"/>
      <c r="G209" s="45"/>
      <c r="H209" s="45"/>
      <c r="I209" s="45"/>
      <c r="J209" s="14"/>
      <c r="K209" s="14"/>
      <c r="L209" s="14"/>
      <c r="M209" s="14"/>
      <c r="N209" s="14"/>
    </row>
    <row r="210" spans="3:14">
      <c r="C210" s="45"/>
      <c r="D210" s="45"/>
      <c r="E210" s="45"/>
      <c r="F210" s="45"/>
      <c r="G210" s="45"/>
      <c r="H210" s="45"/>
      <c r="I210" s="45"/>
      <c r="J210" s="14"/>
      <c r="K210" s="14"/>
      <c r="L210" s="14"/>
      <c r="M210" s="14"/>
      <c r="N210" s="14"/>
    </row>
    <row r="211" spans="3:14">
      <c r="C211" s="45"/>
      <c r="D211" s="45"/>
      <c r="E211" s="45"/>
      <c r="F211" s="45"/>
      <c r="G211" s="45"/>
      <c r="H211" s="45"/>
      <c r="I211" s="45"/>
      <c r="J211" s="14"/>
      <c r="K211" s="14"/>
      <c r="L211" s="14"/>
      <c r="M211" s="14"/>
      <c r="N211" s="14"/>
    </row>
    <row r="212" spans="3:14">
      <c r="C212" s="45"/>
      <c r="D212" s="45"/>
      <c r="E212" s="45"/>
      <c r="F212" s="45"/>
      <c r="G212" s="45"/>
      <c r="H212" s="45"/>
      <c r="I212" s="45"/>
      <c r="J212" s="14"/>
      <c r="K212" s="14"/>
      <c r="L212" s="14"/>
      <c r="M212" s="14"/>
      <c r="N212" s="14"/>
    </row>
    <row r="213" spans="3:14">
      <c r="C213" s="45"/>
      <c r="D213" s="45"/>
      <c r="E213" s="45"/>
      <c r="F213" s="45"/>
      <c r="G213" s="45"/>
      <c r="H213" s="45"/>
      <c r="I213" s="45"/>
      <c r="J213" s="14"/>
      <c r="K213" s="14"/>
      <c r="L213" s="14"/>
      <c r="M213" s="14"/>
      <c r="N213" s="14"/>
    </row>
    <row r="214" spans="3:14">
      <c r="C214" s="45"/>
      <c r="D214" s="45"/>
      <c r="E214" s="45"/>
      <c r="F214" s="45"/>
      <c r="G214" s="45"/>
      <c r="H214" s="45"/>
      <c r="I214" s="45"/>
      <c r="J214" s="14"/>
      <c r="K214" s="14"/>
      <c r="L214" s="14"/>
      <c r="M214" s="14"/>
      <c r="N214" s="14"/>
    </row>
    <row r="215" spans="3:14">
      <c r="C215" s="45"/>
      <c r="D215" s="45"/>
      <c r="E215" s="45"/>
      <c r="F215" s="45"/>
      <c r="G215" s="45"/>
      <c r="H215" s="45"/>
      <c r="I215" s="45"/>
      <c r="J215" s="14"/>
      <c r="K215" s="14"/>
      <c r="L215" s="14"/>
      <c r="M215" s="14"/>
      <c r="N215" s="14"/>
    </row>
    <row r="216" spans="3:14">
      <c r="C216" s="45"/>
      <c r="D216" s="45"/>
      <c r="E216" s="45"/>
      <c r="F216" s="45"/>
      <c r="G216" s="45"/>
      <c r="H216" s="45"/>
      <c r="I216" s="45"/>
      <c r="J216" s="14"/>
      <c r="K216" s="14"/>
      <c r="L216" s="14"/>
      <c r="M216" s="14"/>
      <c r="N216" s="14"/>
    </row>
    <row r="217" spans="3:14">
      <c r="C217" s="45"/>
      <c r="D217" s="45"/>
      <c r="E217" s="45"/>
      <c r="F217" s="45"/>
      <c r="G217" s="45"/>
      <c r="H217" s="45"/>
      <c r="I217" s="45"/>
      <c r="J217" s="14"/>
      <c r="K217" s="14"/>
      <c r="L217" s="14"/>
      <c r="M217" s="14"/>
      <c r="N217" s="14"/>
    </row>
    <row r="218" spans="3:14">
      <c r="C218" s="45"/>
      <c r="D218" s="45"/>
      <c r="E218" s="45"/>
      <c r="F218" s="45"/>
      <c r="G218" s="45"/>
      <c r="H218" s="45"/>
      <c r="I218" s="45"/>
      <c r="J218" s="14"/>
      <c r="K218" s="14"/>
      <c r="L218" s="14"/>
      <c r="M218" s="14"/>
      <c r="N218" s="14"/>
    </row>
    <row r="219" spans="3:14">
      <c r="C219" s="45"/>
      <c r="D219" s="45"/>
      <c r="E219" s="45"/>
      <c r="F219" s="45"/>
      <c r="G219" s="45"/>
      <c r="H219" s="45"/>
      <c r="I219" s="45"/>
      <c r="J219" s="14"/>
      <c r="K219" s="14"/>
      <c r="L219" s="14"/>
      <c r="M219" s="14"/>
      <c r="N219" s="14"/>
    </row>
    <row r="220" spans="3:14">
      <c r="C220" s="45"/>
      <c r="D220" s="45"/>
      <c r="E220" s="45"/>
      <c r="F220" s="45"/>
      <c r="G220" s="45"/>
      <c r="H220" s="45"/>
      <c r="I220" s="45"/>
      <c r="J220" s="14"/>
      <c r="K220" s="14"/>
      <c r="L220" s="14"/>
      <c r="M220" s="14"/>
      <c r="N220" s="14"/>
    </row>
    <row r="221" spans="3:14">
      <c r="C221" s="45"/>
      <c r="D221" s="45"/>
      <c r="E221" s="45"/>
      <c r="F221" s="45"/>
      <c r="G221" s="45"/>
      <c r="H221" s="45"/>
      <c r="I221" s="45"/>
      <c r="J221" s="14"/>
      <c r="K221" s="14"/>
      <c r="L221" s="14"/>
      <c r="M221" s="14"/>
      <c r="N221" s="14"/>
    </row>
    <row r="222" spans="3:14">
      <c r="C222" s="45"/>
      <c r="D222" s="45"/>
      <c r="E222" s="45"/>
      <c r="F222" s="45"/>
      <c r="G222" s="45"/>
      <c r="H222" s="45"/>
      <c r="I222" s="45"/>
      <c r="J222" s="14"/>
      <c r="K222" s="14"/>
      <c r="L222" s="14"/>
      <c r="M222" s="14"/>
      <c r="N222" s="14"/>
    </row>
    <row r="223" spans="3:14">
      <c r="C223" s="45"/>
      <c r="D223" s="45"/>
      <c r="E223" s="45"/>
      <c r="F223" s="45"/>
      <c r="G223" s="45"/>
      <c r="H223" s="45"/>
      <c r="I223" s="45"/>
      <c r="J223" s="14"/>
      <c r="K223" s="14"/>
      <c r="L223" s="14"/>
      <c r="M223" s="14"/>
      <c r="N223" s="14"/>
    </row>
    <row r="224" spans="3:14">
      <c r="C224" s="45"/>
      <c r="D224" s="45"/>
      <c r="E224" s="45"/>
      <c r="F224" s="45"/>
      <c r="G224" s="45"/>
      <c r="H224" s="45"/>
      <c r="I224" s="45"/>
      <c r="J224" s="14"/>
      <c r="K224" s="14"/>
      <c r="L224" s="14"/>
      <c r="M224" s="14"/>
      <c r="N224" s="14"/>
    </row>
    <row r="225" spans="3:14">
      <c r="C225" s="45"/>
      <c r="D225" s="45"/>
      <c r="E225" s="45"/>
      <c r="F225" s="45"/>
      <c r="G225" s="45"/>
      <c r="H225" s="45"/>
      <c r="I225" s="45"/>
      <c r="J225" s="14"/>
      <c r="K225" s="14"/>
      <c r="L225" s="14"/>
      <c r="M225" s="14"/>
      <c r="N225" s="14"/>
    </row>
    <row r="226" spans="3:14">
      <c r="C226" s="45"/>
      <c r="D226" s="45"/>
      <c r="E226" s="45"/>
      <c r="F226" s="45"/>
      <c r="G226" s="45"/>
      <c r="H226" s="45"/>
      <c r="I226" s="45"/>
      <c r="J226" s="14"/>
      <c r="K226" s="14"/>
      <c r="L226" s="14"/>
      <c r="M226" s="14"/>
      <c r="N226" s="14"/>
    </row>
    <row r="227" spans="3:14">
      <c r="C227" s="45"/>
      <c r="D227" s="45"/>
      <c r="E227" s="45"/>
      <c r="F227" s="45"/>
      <c r="G227" s="45"/>
      <c r="H227" s="45"/>
      <c r="I227" s="45"/>
      <c r="J227" s="14"/>
      <c r="K227" s="14"/>
      <c r="L227" s="14"/>
      <c r="M227" s="14"/>
      <c r="N227" s="14"/>
    </row>
    <row r="228" spans="3:14">
      <c r="C228" s="45"/>
      <c r="D228" s="45"/>
      <c r="E228" s="45"/>
      <c r="F228" s="45"/>
      <c r="G228" s="45"/>
      <c r="H228" s="45"/>
      <c r="I228" s="45"/>
      <c r="J228" s="14"/>
      <c r="K228" s="14"/>
      <c r="L228" s="14"/>
      <c r="M228" s="14"/>
      <c r="N228" s="14"/>
    </row>
    <row r="229" spans="3:14">
      <c r="C229" s="45"/>
      <c r="D229" s="45"/>
      <c r="E229" s="45"/>
      <c r="F229" s="45"/>
      <c r="G229" s="45"/>
      <c r="H229" s="45"/>
      <c r="I229" s="45"/>
      <c r="J229" s="14"/>
      <c r="K229" s="14"/>
      <c r="L229" s="14"/>
      <c r="M229" s="14"/>
      <c r="N229" s="14"/>
    </row>
    <row r="230" spans="3:14">
      <c r="C230" s="45"/>
      <c r="D230" s="45"/>
      <c r="E230" s="45"/>
      <c r="F230" s="45"/>
      <c r="G230" s="45"/>
      <c r="H230" s="45"/>
      <c r="I230" s="45"/>
      <c r="J230" s="14"/>
      <c r="K230" s="14"/>
      <c r="L230" s="14"/>
      <c r="M230" s="14"/>
      <c r="N230" s="14"/>
    </row>
    <row r="231" spans="3:14">
      <c r="C231" s="45"/>
      <c r="D231" s="45"/>
      <c r="E231" s="45"/>
      <c r="F231" s="45"/>
      <c r="G231" s="45"/>
      <c r="H231" s="45"/>
      <c r="I231" s="45"/>
      <c r="J231" s="14"/>
      <c r="K231" s="14"/>
      <c r="L231" s="14"/>
      <c r="M231" s="14"/>
      <c r="N231" s="14"/>
    </row>
    <row r="232" spans="3:14">
      <c r="C232" s="45"/>
      <c r="D232" s="45"/>
      <c r="E232" s="45"/>
      <c r="F232" s="45"/>
      <c r="G232" s="45"/>
      <c r="H232" s="45"/>
      <c r="I232" s="45"/>
      <c r="J232" s="14"/>
      <c r="K232" s="14"/>
      <c r="L232" s="14"/>
      <c r="M232" s="14"/>
      <c r="N232" s="14"/>
    </row>
    <row r="233" spans="3:14">
      <c r="C233" s="45"/>
      <c r="D233" s="45"/>
      <c r="E233" s="45"/>
      <c r="F233" s="45"/>
      <c r="G233" s="45"/>
      <c r="H233" s="45"/>
      <c r="I233" s="45"/>
      <c r="J233" s="14"/>
      <c r="K233" s="14"/>
      <c r="L233" s="14"/>
      <c r="M233" s="14"/>
      <c r="N233" s="14"/>
    </row>
    <row r="234" spans="3:14">
      <c r="C234" s="45"/>
      <c r="D234" s="45"/>
      <c r="E234" s="45"/>
      <c r="F234" s="45"/>
      <c r="G234" s="45"/>
      <c r="H234" s="45"/>
      <c r="I234" s="45"/>
      <c r="J234" s="14"/>
      <c r="K234" s="14"/>
      <c r="L234" s="14"/>
      <c r="M234" s="14"/>
      <c r="N234" s="14"/>
    </row>
    <row r="235" spans="3:14">
      <c r="C235" s="45"/>
      <c r="D235" s="45"/>
      <c r="E235" s="45"/>
      <c r="F235" s="45"/>
      <c r="G235" s="45"/>
      <c r="H235" s="45"/>
      <c r="I235" s="45"/>
      <c r="J235" s="14"/>
      <c r="K235" s="14"/>
      <c r="L235" s="14"/>
      <c r="M235" s="14"/>
      <c r="N235" s="14"/>
    </row>
    <row r="236" spans="3:14">
      <c r="C236" s="45"/>
      <c r="D236" s="45"/>
      <c r="E236" s="45"/>
      <c r="F236" s="45"/>
      <c r="G236" s="45"/>
      <c r="H236" s="45"/>
      <c r="I236" s="45"/>
      <c r="J236" s="14"/>
      <c r="K236" s="14"/>
      <c r="L236" s="14"/>
      <c r="M236" s="14"/>
      <c r="N236" s="14"/>
    </row>
    <row r="237" spans="3:14">
      <c r="C237" s="45"/>
      <c r="D237" s="45"/>
      <c r="E237" s="45"/>
      <c r="F237" s="45"/>
      <c r="G237" s="45"/>
      <c r="H237" s="45"/>
      <c r="I237" s="45"/>
      <c r="J237" s="14"/>
      <c r="K237" s="14"/>
      <c r="L237" s="14"/>
      <c r="M237" s="14"/>
      <c r="N237" s="14"/>
    </row>
    <row r="238" spans="3:14">
      <c r="C238" s="45"/>
      <c r="D238" s="45"/>
      <c r="E238" s="45"/>
      <c r="F238" s="45"/>
      <c r="G238" s="45"/>
      <c r="H238" s="45"/>
      <c r="I238" s="45"/>
      <c r="J238" s="14"/>
      <c r="K238" s="14"/>
      <c r="L238" s="14"/>
      <c r="M238" s="14"/>
      <c r="N238" s="14"/>
    </row>
    <row r="239" spans="3:14">
      <c r="C239" s="45"/>
      <c r="D239" s="45"/>
      <c r="E239" s="45"/>
      <c r="F239" s="45"/>
      <c r="G239" s="45"/>
      <c r="H239" s="45"/>
      <c r="I239" s="45"/>
      <c r="J239" s="14"/>
      <c r="K239" s="14"/>
      <c r="L239" s="14"/>
      <c r="M239" s="14"/>
      <c r="N239" s="14"/>
    </row>
    <row r="240" spans="3:14">
      <c r="C240" s="45"/>
      <c r="D240" s="45"/>
      <c r="E240" s="45"/>
      <c r="F240" s="45"/>
      <c r="G240" s="45"/>
      <c r="H240" s="45"/>
      <c r="I240" s="45"/>
      <c r="J240" s="14"/>
      <c r="K240" s="14"/>
      <c r="L240" s="14"/>
      <c r="M240" s="14"/>
      <c r="N240" s="14"/>
    </row>
    <row r="241" spans="3:14">
      <c r="C241" s="45"/>
      <c r="D241" s="45"/>
      <c r="E241" s="45"/>
      <c r="F241" s="45"/>
      <c r="G241" s="45"/>
      <c r="H241" s="45"/>
      <c r="I241" s="45"/>
      <c r="J241" s="14"/>
      <c r="K241" s="14"/>
      <c r="L241" s="14"/>
      <c r="M241" s="14"/>
      <c r="N241" s="14"/>
    </row>
    <row r="242" spans="3:14">
      <c r="C242" s="45"/>
      <c r="D242" s="45"/>
      <c r="E242" s="45"/>
      <c r="F242" s="45"/>
      <c r="G242" s="45"/>
      <c r="H242" s="45"/>
      <c r="I242" s="45"/>
      <c r="J242" s="14"/>
      <c r="K242" s="14"/>
      <c r="L242" s="14"/>
      <c r="M242" s="14"/>
      <c r="N242" s="14"/>
    </row>
    <row r="243" spans="3:14">
      <c r="C243" s="45"/>
      <c r="D243" s="45"/>
      <c r="E243" s="45"/>
      <c r="F243" s="45"/>
      <c r="G243" s="45"/>
      <c r="H243" s="45"/>
      <c r="I243" s="45"/>
      <c r="J243" s="14"/>
      <c r="K243" s="14"/>
      <c r="L243" s="14"/>
      <c r="M243" s="14"/>
      <c r="N243" s="14"/>
    </row>
    <row r="244" spans="3:14">
      <c r="C244" s="45"/>
      <c r="D244" s="45"/>
      <c r="E244" s="45"/>
      <c r="F244" s="45"/>
      <c r="G244" s="45"/>
      <c r="H244" s="45"/>
      <c r="I244" s="45"/>
      <c r="J244" s="14"/>
      <c r="K244" s="14"/>
      <c r="L244" s="14"/>
      <c r="M244" s="14"/>
      <c r="N244" s="14"/>
    </row>
    <row r="245" spans="3:14">
      <c r="C245" s="45"/>
      <c r="D245" s="45"/>
      <c r="E245" s="45"/>
      <c r="F245" s="45"/>
      <c r="G245" s="45"/>
      <c r="H245" s="45"/>
      <c r="I245" s="45"/>
      <c r="J245" s="14"/>
      <c r="K245" s="14"/>
      <c r="L245" s="14"/>
      <c r="M245" s="14"/>
      <c r="N245" s="14"/>
    </row>
    <row r="246" spans="3:14">
      <c r="C246" s="45"/>
      <c r="D246" s="45"/>
      <c r="E246" s="45"/>
      <c r="F246" s="45"/>
      <c r="G246" s="45"/>
      <c r="H246" s="45"/>
      <c r="I246" s="45"/>
      <c r="J246" s="14"/>
      <c r="K246" s="14"/>
      <c r="L246" s="14"/>
      <c r="M246" s="14"/>
      <c r="N246" s="14"/>
    </row>
    <row r="247" spans="3:14">
      <c r="C247" s="45"/>
      <c r="D247" s="45"/>
      <c r="E247" s="45"/>
      <c r="F247" s="45"/>
      <c r="G247" s="45"/>
      <c r="H247" s="45"/>
      <c r="I247" s="45"/>
      <c r="J247" s="14"/>
      <c r="K247" s="14"/>
      <c r="L247" s="14"/>
      <c r="M247" s="14"/>
      <c r="N247" s="14"/>
    </row>
    <row r="248" spans="3:14">
      <c r="C248" s="45"/>
      <c r="D248" s="45"/>
      <c r="E248" s="45"/>
      <c r="F248" s="45"/>
      <c r="G248" s="45"/>
      <c r="H248" s="45"/>
      <c r="I248" s="45"/>
      <c r="J248" s="14"/>
      <c r="K248" s="14"/>
      <c r="L248" s="14"/>
      <c r="M248" s="14"/>
      <c r="N248" s="14"/>
    </row>
    <row r="249" spans="3:14">
      <c r="C249" s="45"/>
      <c r="D249" s="45"/>
      <c r="E249" s="45"/>
      <c r="F249" s="45"/>
      <c r="G249" s="45"/>
      <c r="H249" s="45"/>
      <c r="I249" s="45"/>
      <c r="J249" s="14"/>
      <c r="K249" s="14"/>
      <c r="L249" s="14"/>
      <c r="M249" s="14"/>
      <c r="N249" s="14"/>
    </row>
    <row r="250" spans="3:14">
      <c r="C250" s="45"/>
      <c r="D250" s="45"/>
      <c r="E250" s="45"/>
      <c r="F250" s="45"/>
      <c r="G250" s="45"/>
      <c r="H250" s="45"/>
      <c r="I250" s="45"/>
      <c r="J250" s="14"/>
      <c r="K250" s="14"/>
      <c r="L250" s="14"/>
      <c r="M250" s="14"/>
      <c r="N250" s="14"/>
    </row>
    <row r="251" spans="3:14">
      <c r="C251" s="45"/>
      <c r="D251" s="45"/>
      <c r="E251" s="45"/>
      <c r="F251" s="45"/>
      <c r="G251" s="45"/>
      <c r="H251" s="45"/>
      <c r="I251" s="45"/>
      <c r="J251" s="14"/>
      <c r="K251" s="14"/>
      <c r="L251" s="14"/>
      <c r="M251" s="14"/>
      <c r="N251" s="14"/>
    </row>
    <row r="252" spans="3:14">
      <c r="C252" s="45"/>
      <c r="D252" s="45"/>
      <c r="E252" s="45"/>
      <c r="F252" s="45"/>
      <c r="G252" s="45"/>
      <c r="H252" s="45"/>
      <c r="I252" s="45"/>
      <c r="J252" s="14"/>
      <c r="K252" s="14"/>
      <c r="L252" s="14"/>
      <c r="M252" s="14"/>
      <c r="N252" s="14"/>
    </row>
    <row r="253" spans="3:14">
      <c r="C253" s="45"/>
      <c r="D253" s="45"/>
      <c r="E253" s="45"/>
      <c r="F253" s="45"/>
      <c r="G253" s="45"/>
      <c r="H253" s="45"/>
      <c r="I253" s="45"/>
      <c r="J253" s="14"/>
      <c r="K253" s="14"/>
      <c r="L253" s="14"/>
      <c r="M253" s="14"/>
      <c r="N253" s="14"/>
    </row>
    <row r="254" spans="3:14">
      <c r="C254" s="45"/>
      <c r="D254" s="45"/>
      <c r="E254" s="45"/>
      <c r="F254" s="45"/>
      <c r="G254" s="45"/>
      <c r="H254" s="45"/>
      <c r="I254" s="45"/>
      <c r="J254" s="14"/>
      <c r="K254" s="14"/>
      <c r="L254" s="14"/>
      <c r="M254" s="14"/>
      <c r="N254" s="14"/>
    </row>
    <row r="255" spans="3:14">
      <c r="C255" s="45"/>
      <c r="D255" s="45"/>
      <c r="E255" s="45"/>
      <c r="F255" s="45"/>
      <c r="G255" s="45"/>
      <c r="H255" s="45"/>
      <c r="I255" s="45"/>
      <c r="J255" s="14"/>
      <c r="K255" s="14"/>
      <c r="L255" s="14"/>
      <c r="M255" s="14"/>
      <c r="N255" s="14"/>
    </row>
    <row r="256" spans="3:14">
      <c r="C256" s="45"/>
      <c r="D256" s="45"/>
      <c r="E256" s="45"/>
      <c r="F256" s="45"/>
      <c r="G256" s="45"/>
      <c r="H256" s="45"/>
      <c r="I256" s="45"/>
      <c r="J256" s="14"/>
      <c r="K256" s="14"/>
      <c r="L256" s="14"/>
      <c r="M256" s="14"/>
      <c r="N256" s="14"/>
    </row>
    <row r="257" spans="3:14">
      <c r="C257" s="45"/>
      <c r="D257" s="45"/>
      <c r="E257" s="45"/>
      <c r="F257" s="45"/>
      <c r="G257" s="45"/>
      <c r="H257" s="45"/>
      <c r="I257" s="45"/>
      <c r="J257" s="14"/>
      <c r="K257" s="14"/>
      <c r="L257" s="14"/>
      <c r="M257" s="14"/>
      <c r="N257" s="14"/>
    </row>
    <row r="258" spans="3:14">
      <c r="C258" s="45"/>
      <c r="D258" s="45"/>
      <c r="E258" s="45"/>
      <c r="F258" s="45"/>
      <c r="G258" s="45"/>
      <c r="H258" s="45"/>
      <c r="I258" s="45"/>
      <c r="J258" s="14"/>
      <c r="K258" s="14"/>
      <c r="L258" s="14"/>
      <c r="M258" s="14"/>
      <c r="N258" s="14"/>
    </row>
    <row r="259" spans="3:14">
      <c r="C259" s="45"/>
      <c r="D259" s="45"/>
      <c r="E259" s="45"/>
      <c r="F259" s="45"/>
      <c r="G259" s="45"/>
      <c r="H259" s="45"/>
      <c r="I259" s="45"/>
      <c r="J259" s="14"/>
      <c r="K259" s="14"/>
      <c r="L259" s="14"/>
      <c r="M259" s="14"/>
      <c r="N259" s="14"/>
    </row>
    <row r="260" spans="3:14">
      <c r="C260" s="45"/>
      <c r="D260" s="45"/>
      <c r="E260" s="45"/>
      <c r="F260" s="45"/>
      <c r="G260" s="45"/>
      <c r="H260" s="45"/>
      <c r="I260" s="45"/>
      <c r="J260" s="14"/>
      <c r="K260" s="14"/>
      <c r="L260" s="14"/>
      <c r="M260" s="14"/>
      <c r="N260" s="14"/>
    </row>
    <row r="261" spans="3:14">
      <c r="C261" s="45"/>
      <c r="D261" s="45"/>
      <c r="E261" s="45"/>
      <c r="F261" s="45"/>
      <c r="G261" s="45"/>
      <c r="H261" s="45"/>
      <c r="I261" s="45"/>
      <c r="J261" s="14"/>
      <c r="K261" s="14"/>
      <c r="L261" s="14"/>
      <c r="M261" s="14"/>
      <c r="N261" s="14"/>
    </row>
    <row r="262" spans="3:14">
      <c r="C262" s="41"/>
      <c r="D262" s="41"/>
      <c r="E262" s="41"/>
      <c r="F262" s="41"/>
      <c r="G262" s="41"/>
      <c r="H262" s="41"/>
      <c r="I262" s="41"/>
      <c r="J262" s="14"/>
      <c r="K262" s="14"/>
      <c r="L262" s="14"/>
      <c r="M262" s="14"/>
      <c r="N262" s="14"/>
    </row>
    <row r="263" spans="3:14">
      <c r="C263" s="41"/>
      <c r="D263" s="41"/>
      <c r="E263" s="41"/>
      <c r="F263" s="41"/>
      <c r="G263" s="41"/>
      <c r="H263" s="41"/>
      <c r="I263" s="41"/>
      <c r="J263" s="14"/>
      <c r="K263" s="14"/>
      <c r="L263" s="14"/>
      <c r="M263" s="14"/>
      <c r="N263" s="14"/>
    </row>
    <row r="264" spans="3:14">
      <c r="C264" s="41"/>
      <c r="D264" s="41"/>
      <c r="E264" s="41"/>
      <c r="F264" s="41"/>
      <c r="G264" s="41"/>
      <c r="H264" s="41"/>
      <c r="I264" s="41"/>
      <c r="J264" s="14"/>
      <c r="K264" s="14"/>
      <c r="L264" s="14"/>
      <c r="M264" s="14"/>
      <c r="N264" s="14"/>
    </row>
    <row r="265" spans="3:14">
      <c r="C265" s="41"/>
      <c r="D265" s="41"/>
      <c r="E265" s="41"/>
      <c r="F265" s="41"/>
      <c r="G265" s="41"/>
      <c r="H265" s="41"/>
      <c r="I265" s="41"/>
      <c r="J265" s="14"/>
      <c r="K265" s="14"/>
      <c r="L265" s="14"/>
      <c r="M265" s="14"/>
      <c r="N265" s="14"/>
    </row>
    <row r="266" spans="3:14">
      <c r="C266" s="41"/>
      <c r="D266" s="41"/>
      <c r="E266" s="41"/>
      <c r="F266" s="41"/>
      <c r="G266" s="41"/>
      <c r="H266" s="41"/>
      <c r="I266" s="41"/>
      <c r="J266" s="14"/>
      <c r="K266" s="14"/>
      <c r="L266" s="14"/>
      <c r="M266" s="14"/>
      <c r="N266" s="14"/>
    </row>
    <row r="267" spans="3:14">
      <c r="C267" s="41"/>
      <c r="D267" s="41"/>
      <c r="E267" s="41"/>
      <c r="F267" s="41"/>
      <c r="G267" s="41"/>
      <c r="H267" s="41"/>
      <c r="I267" s="41"/>
      <c r="J267" s="14"/>
      <c r="K267" s="14"/>
      <c r="L267" s="14"/>
      <c r="M267" s="14"/>
      <c r="N267" s="14"/>
    </row>
    <row r="268" spans="3:14">
      <c r="C268" s="41"/>
      <c r="D268" s="41"/>
      <c r="E268" s="41"/>
      <c r="F268" s="41"/>
      <c r="G268" s="41"/>
      <c r="H268" s="41"/>
      <c r="I268" s="41"/>
      <c r="J268" s="14"/>
      <c r="K268" s="14"/>
      <c r="L268" s="14"/>
      <c r="M268" s="14"/>
      <c r="N268" s="14"/>
    </row>
    <row r="269" spans="3:14">
      <c r="C269" s="41"/>
      <c r="D269" s="41"/>
      <c r="E269" s="41"/>
      <c r="F269" s="41"/>
      <c r="G269" s="41"/>
      <c r="H269" s="41"/>
      <c r="I269" s="41"/>
      <c r="J269" s="14"/>
      <c r="K269" s="14"/>
      <c r="L269" s="14"/>
      <c r="M269" s="14"/>
      <c r="N269" s="14"/>
    </row>
    <row r="270" spans="3:14">
      <c r="C270" s="41"/>
      <c r="D270" s="41"/>
      <c r="E270" s="41"/>
      <c r="F270" s="41"/>
      <c r="G270" s="41"/>
      <c r="H270" s="41"/>
      <c r="I270" s="41"/>
      <c r="J270" s="14"/>
      <c r="K270" s="14"/>
      <c r="L270" s="14"/>
      <c r="M270" s="14"/>
      <c r="N270" s="14"/>
    </row>
    <row r="271" spans="3:14">
      <c r="C271" s="41"/>
      <c r="D271" s="41"/>
      <c r="E271" s="41"/>
      <c r="F271" s="41"/>
      <c r="G271" s="41"/>
      <c r="H271" s="41"/>
      <c r="I271" s="41"/>
      <c r="J271" s="14"/>
      <c r="K271" s="14"/>
      <c r="L271" s="14"/>
      <c r="M271" s="14"/>
      <c r="N271" s="14"/>
    </row>
    <row r="272" spans="3:14">
      <c r="C272" s="41"/>
      <c r="D272" s="41"/>
      <c r="E272" s="41"/>
      <c r="F272" s="41"/>
      <c r="G272" s="41"/>
      <c r="H272" s="41"/>
      <c r="I272" s="41"/>
      <c r="J272" s="14"/>
      <c r="K272" s="14"/>
      <c r="L272" s="14"/>
      <c r="M272" s="14"/>
      <c r="N272" s="14"/>
    </row>
    <row r="273" spans="3:14">
      <c r="C273" s="41"/>
      <c r="D273" s="41"/>
      <c r="E273" s="41"/>
      <c r="F273" s="41"/>
      <c r="G273" s="41"/>
      <c r="H273" s="41"/>
      <c r="I273" s="41"/>
      <c r="J273" s="14"/>
      <c r="K273" s="14"/>
      <c r="L273" s="14"/>
      <c r="M273" s="14"/>
      <c r="N273" s="14"/>
    </row>
    <row r="274" spans="3:14">
      <c r="C274" s="41"/>
      <c r="D274" s="41"/>
      <c r="E274" s="41"/>
      <c r="F274" s="41"/>
      <c r="G274" s="41"/>
      <c r="H274" s="41"/>
      <c r="I274" s="41"/>
      <c r="J274" s="14"/>
      <c r="K274" s="14"/>
      <c r="L274" s="14"/>
      <c r="M274" s="14"/>
      <c r="N274" s="14"/>
    </row>
    <row r="275" spans="3:14">
      <c r="C275" s="41"/>
      <c r="D275" s="41"/>
      <c r="E275" s="41"/>
      <c r="F275" s="41"/>
      <c r="G275" s="41"/>
      <c r="H275" s="41"/>
      <c r="I275" s="41"/>
      <c r="J275" s="14"/>
      <c r="K275" s="14"/>
      <c r="L275" s="14"/>
      <c r="M275" s="14"/>
      <c r="N275" s="14"/>
    </row>
    <row r="276" spans="3:14">
      <c r="C276" s="41"/>
      <c r="D276" s="41"/>
      <c r="E276" s="41"/>
      <c r="F276" s="41"/>
      <c r="G276" s="41"/>
      <c r="H276" s="41"/>
      <c r="I276" s="41"/>
      <c r="J276" s="14"/>
      <c r="K276" s="14"/>
      <c r="L276" s="14"/>
      <c r="M276" s="14"/>
      <c r="N276" s="14"/>
    </row>
    <row r="277" spans="3:14">
      <c r="C277" s="41"/>
      <c r="D277" s="41"/>
      <c r="E277" s="41"/>
      <c r="F277" s="41"/>
      <c r="G277" s="41"/>
      <c r="H277" s="41"/>
      <c r="I277" s="41"/>
      <c r="J277" s="14"/>
      <c r="K277" s="14"/>
      <c r="L277" s="14"/>
      <c r="M277" s="14"/>
      <c r="N277" s="14"/>
    </row>
    <row r="278" spans="3:14">
      <c r="C278" s="41"/>
      <c r="D278" s="41"/>
      <c r="E278" s="41"/>
      <c r="F278" s="41"/>
      <c r="G278" s="41"/>
      <c r="H278" s="41"/>
      <c r="I278" s="41"/>
      <c r="J278" s="14"/>
      <c r="K278" s="14"/>
      <c r="L278" s="14"/>
      <c r="M278" s="14"/>
      <c r="N278" s="14"/>
    </row>
    <row r="279" spans="3:14">
      <c r="C279" s="41"/>
      <c r="D279" s="41"/>
      <c r="E279" s="41"/>
      <c r="F279" s="41"/>
      <c r="G279" s="41"/>
      <c r="H279" s="41"/>
      <c r="I279" s="41"/>
      <c r="J279" s="14"/>
      <c r="K279" s="14"/>
      <c r="L279" s="14"/>
      <c r="M279" s="14"/>
      <c r="N279" s="14"/>
    </row>
    <row r="280" spans="3:14">
      <c r="C280" s="41"/>
      <c r="D280" s="41"/>
      <c r="E280" s="41"/>
      <c r="F280" s="41"/>
      <c r="G280" s="41"/>
      <c r="H280" s="41"/>
      <c r="I280" s="41"/>
      <c r="J280" s="14"/>
      <c r="K280" s="14"/>
      <c r="L280" s="14"/>
      <c r="M280" s="14"/>
      <c r="N280" s="14"/>
    </row>
    <row r="281" spans="3:14">
      <c r="C281" s="41"/>
      <c r="D281" s="41"/>
      <c r="E281" s="41"/>
      <c r="F281" s="41"/>
      <c r="G281" s="41"/>
      <c r="H281" s="41"/>
      <c r="I281" s="41"/>
      <c r="J281" s="14"/>
      <c r="K281" s="14"/>
      <c r="L281" s="14"/>
      <c r="M281" s="14"/>
      <c r="N281" s="14"/>
    </row>
    <row r="282" spans="3:14">
      <c r="C282" s="41"/>
      <c r="D282" s="41"/>
      <c r="E282" s="41"/>
      <c r="F282" s="41"/>
      <c r="G282" s="41"/>
      <c r="H282" s="41"/>
      <c r="I282" s="41"/>
      <c r="J282" s="14"/>
      <c r="K282" s="14"/>
      <c r="L282" s="14"/>
      <c r="M282" s="14"/>
      <c r="N282" s="14"/>
    </row>
    <row r="283" spans="3:14">
      <c r="C283" s="41"/>
      <c r="D283" s="41"/>
      <c r="E283" s="41"/>
      <c r="F283" s="41"/>
      <c r="G283" s="41"/>
      <c r="H283" s="41"/>
      <c r="I283" s="41"/>
      <c r="J283" s="14"/>
      <c r="K283" s="14"/>
      <c r="L283" s="14"/>
      <c r="M283" s="14"/>
      <c r="N283" s="14"/>
    </row>
    <row r="284" spans="3:14">
      <c r="C284" s="41"/>
      <c r="D284" s="41"/>
      <c r="E284" s="41"/>
      <c r="F284" s="41"/>
      <c r="G284" s="41"/>
      <c r="H284" s="41"/>
      <c r="I284" s="41"/>
      <c r="J284" s="14"/>
      <c r="K284" s="14"/>
      <c r="L284" s="14"/>
      <c r="M284" s="14"/>
      <c r="N284" s="14"/>
    </row>
    <row r="285" spans="3:14">
      <c r="C285" s="41"/>
      <c r="D285" s="41"/>
      <c r="E285" s="41"/>
      <c r="F285" s="41"/>
      <c r="G285" s="41"/>
      <c r="H285" s="41"/>
      <c r="I285" s="41"/>
      <c r="J285" s="14"/>
      <c r="K285" s="14"/>
      <c r="L285" s="14"/>
      <c r="M285" s="14"/>
      <c r="N285" s="14"/>
    </row>
    <row r="286" spans="3:14">
      <c r="C286" s="41"/>
      <c r="D286" s="41"/>
      <c r="E286" s="41"/>
      <c r="F286" s="41"/>
      <c r="G286" s="41"/>
      <c r="H286" s="41"/>
      <c r="I286" s="41"/>
      <c r="J286" s="14"/>
      <c r="K286" s="14"/>
      <c r="L286" s="14"/>
      <c r="M286" s="14"/>
      <c r="N286" s="14"/>
    </row>
    <row r="287" spans="3:14">
      <c r="C287" s="41"/>
      <c r="D287" s="41"/>
      <c r="E287" s="41"/>
      <c r="F287" s="41"/>
      <c r="G287" s="41"/>
      <c r="H287" s="41"/>
      <c r="I287" s="41"/>
      <c r="J287" s="14"/>
      <c r="K287" s="14"/>
      <c r="L287" s="14"/>
      <c r="M287" s="14"/>
      <c r="N287" s="14"/>
    </row>
    <row r="288" spans="3:14">
      <c r="C288" s="41"/>
      <c r="D288" s="41"/>
      <c r="E288" s="41"/>
      <c r="F288" s="41"/>
      <c r="G288" s="41"/>
      <c r="H288" s="41"/>
      <c r="I288" s="41"/>
      <c r="J288" s="14"/>
      <c r="K288" s="14"/>
      <c r="L288" s="14"/>
      <c r="M288" s="14"/>
      <c r="N288" s="14"/>
    </row>
    <row r="289" spans="3:14">
      <c r="C289" s="41"/>
      <c r="D289" s="41"/>
      <c r="E289" s="41"/>
      <c r="F289" s="41"/>
      <c r="G289" s="41"/>
      <c r="H289" s="41"/>
      <c r="I289" s="41"/>
      <c r="J289" s="14"/>
      <c r="K289" s="14"/>
      <c r="L289" s="14"/>
      <c r="M289" s="14"/>
      <c r="N289" s="14"/>
    </row>
    <row r="290" spans="3:14">
      <c r="C290" s="41"/>
      <c r="D290" s="41"/>
      <c r="E290" s="41"/>
      <c r="F290" s="41"/>
      <c r="G290" s="41"/>
      <c r="H290" s="41"/>
      <c r="I290" s="41"/>
      <c r="J290" s="14"/>
      <c r="K290" s="14"/>
      <c r="L290" s="14"/>
      <c r="M290" s="14"/>
      <c r="N290" s="14"/>
    </row>
    <row r="291" spans="3:14">
      <c r="C291" s="41"/>
      <c r="D291" s="41"/>
      <c r="E291" s="41"/>
      <c r="F291" s="41"/>
      <c r="G291" s="41"/>
      <c r="H291" s="41"/>
      <c r="I291" s="41"/>
      <c r="J291" s="14"/>
      <c r="K291" s="14"/>
      <c r="L291" s="14"/>
      <c r="M291" s="14"/>
      <c r="N291" s="14"/>
    </row>
    <row r="292" spans="3:14">
      <c r="C292" s="41"/>
      <c r="D292" s="41"/>
      <c r="E292" s="41"/>
      <c r="F292" s="41"/>
      <c r="G292" s="41"/>
      <c r="H292" s="41"/>
      <c r="I292" s="41"/>
      <c r="J292" s="14"/>
      <c r="K292" s="14"/>
      <c r="L292" s="14"/>
      <c r="M292" s="14"/>
      <c r="N292" s="14"/>
    </row>
    <row r="293" spans="3:14">
      <c r="C293" s="41"/>
      <c r="D293" s="41"/>
      <c r="E293" s="41"/>
      <c r="F293" s="41"/>
      <c r="G293" s="41"/>
      <c r="H293" s="41"/>
      <c r="I293" s="41"/>
      <c r="J293" s="14"/>
      <c r="K293" s="14"/>
      <c r="L293" s="14"/>
      <c r="M293" s="14"/>
      <c r="N293" s="14"/>
    </row>
    <row r="294" spans="3:14">
      <c r="C294" s="41"/>
      <c r="D294" s="41"/>
      <c r="E294" s="41"/>
      <c r="F294" s="41"/>
      <c r="G294" s="41"/>
      <c r="H294" s="41"/>
      <c r="I294" s="41"/>
      <c r="J294" s="14"/>
      <c r="K294" s="14"/>
      <c r="L294" s="14"/>
      <c r="M294" s="14"/>
      <c r="N294" s="14"/>
    </row>
    <row r="295" spans="3:14">
      <c r="C295" s="41"/>
      <c r="D295" s="41"/>
      <c r="E295" s="41"/>
      <c r="F295" s="41"/>
      <c r="G295" s="41"/>
      <c r="H295" s="41"/>
      <c r="I295" s="41"/>
      <c r="J295" s="14"/>
      <c r="K295" s="14"/>
      <c r="L295" s="14"/>
      <c r="M295" s="14"/>
      <c r="N295" s="14"/>
    </row>
    <row r="296" spans="3:14">
      <c r="C296" s="41"/>
      <c r="D296" s="41"/>
      <c r="E296" s="41"/>
      <c r="F296" s="41"/>
      <c r="G296" s="41"/>
      <c r="H296" s="41"/>
      <c r="I296" s="41"/>
      <c r="J296" s="14"/>
      <c r="K296" s="14"/>
      <c r="L296" s="14"/>
      <c r="M296" s="14"/>
      <c r="N296" s="14"/>
    </row>
    <row r="297" spans="3:14">
      <c r="C297" s="41"/>
      <c r="D297" s="41"/>
      <c r="E297" s="41"/>
      <c r="F297" s="41"/>
      <c r="G297" s="41"/>
      <c r="H297" s="41"/>
      <c r="I297" s="41"/>
      <c r="J297" s="14"/>
      <c r="K297" s="14"/>
      <c r="L297" s="14"/>
      <c r="M297" s="14"/>
      <c r="N297" s="14"/>
    </row>
    <row r="298" spans="3:14">
      <c r="C298" s="41"/>
      <c r="D298" s="41"/>
      <c r="E298" s="41"/>
      <c r="F298" s="41"/>
      <c r="G298" s="41"/>
      <c r="H298" s="41"/>
      <c r="I298" s="41"/>
      <c r="J298" s="14"/>
      <c r="K298" s="14"/>
      <c r="L298" s="14"/>
      <c r="M298" s="14"/>
      <c r="N298" s="14"/>
    </row>
    <row r="299" spans="3:14">
      <c r="C299" s="41"/>
      <c r="D299" s="41"/>
      <c r="E299" s="41"/>
      <c r="F299" s="41"/>
      <c r="G299" s="41"/>
      <c r="H299" s="41"/>
      <c r="I299" s="41"/>
      <c r="J299" s="14"/>
      <c r="K299" s="14"/>
      <c r="L299" s="14"/>
      <c r="M299" s="14"/>
      <c r="N299" s="14"/>
    </row>
    <row r="300" spans="3:14">
      <c r="C300" s="41"/>
      <c r="D300" s="41"/>
      <c r="E300" s="41"/>
      <c r="F300" s="41"/>
      <c r="G300" s="41"/>
      <c r="H300" s="41"/>
      <c r="I300" s="41"/>
      <c r="J300" s="14"/>
      <c r="K300" s="14"/>
      <c r="L300" s="14"/>
      <c r="M300" s="14"/>
      <c r="N300" s="14"/>
    </row>
    <row r="301" spans="3:14">
      <c r="C301" s="41"/>
      <c r="D301" s="41"/>
      <c r="E301" s="41"/>
      <c r="F301" s="41"/>
      <c r="G301" s="41"/>
      <c r="H301" s="41"/>
      <c r="I301" s="41"/>
      <c r="J301" s="14"/>
      <c r="K301" s="14"/>
      <c r="L301" s="14"/>
      <c r="M301" s="14"/>
      <c r="N301" s="14"/>
    </row>
    <row r="302" spans="3:14">
      <c r="C302" s="41"/>
      <c r="D302" s="41"/>
      <c r="E302" s="41"/>
      <c r="F302" s="41"/>
      <c r="G302" s="41"/>
      <c r="H302" s="41"/>
      <c r="I302" s="41"/>
      <c r="J302" s="14"/>
      <c r="K302" s="14"/>
      <c r="L302" s="14"/>
      <c r="M302" s="14"/>
      <c r="N302" s="14"/>
    </row>
    <row r="303" spans="3:14">
      <c r="C303" s="41"/>
      <c r="D303" s="41"/>
      <c r="E303" s="41"/>
      <c r="F303" s="41"/>
      <c r="G303" s="41"/>
      <c r="H303" s="41"/>
      <c r="I303" s="41"/>
      <c r="J303" s="14"/>
      <c r="K303" s="14"/>
      <c r="L303" s="14"/>
      <c r="M303" s="14"/>
      <c r="N303" s="14"/>
    </row>
    <row r="304" spans="3:14">
      <c r="C304" s="41"/>
      <c r="D304" s="41"/>
      <c r="E304" s="41"/>
      <c r="F304" s="41"/>
      <c r="G304" s="41"/>
      <c r="H304" s="41"/>
      <c r="I304" s="41"/>
      <c r="J304" s="14"/>
      <c r="K304" s="14"/>
      <c r="L304" s="14"/>
      <c r="M304" s="14"/>
      <c r="N304" s="14"/>
    </row>
    <row r="305" spans="3:14">
      <c r="C305" s="41"/>
      <c r="D305" s="41"/>
      <c r="E305" s="41"/>
      <c r="F305" s="41"/>
      <c r="G305" s="41"/>
      <c r="H305" s="41"/>
      <c r="I305" s="41"/>
      <c r="J305" s="14"/>
      <c r="K305" s="14"/>
      <c r="L305" s="14"/>
      <c r="M305" s="14"/>
      <c r="N305" s="14"/>
    </row>
    <row r="306" spans="3:14">
      <c r="C306" s="41"/>
      <c r="D306" s="41"/>
      <c r="E306" s="41"/>
      <c r="F306" s="41"/>
      <c r="G306" s="41"/>
      <c r="H306" s="41"/>
      <c r="I306" s="41"/>
      <c r="J306" s="14"/>
      <c r="K306" s="14"/>
      <c r="L306" s="14"/>
      <c r="M306" s="14"/>
      <c r="N306" s="14"/>
    </row>
    <row r="307" spans="3:14">
      <c r="C307" s="41"/>
      <c r="D307" s="41"/>
      <c r="E307" s="41"/>
      <c r="F307" s="41"/>
      <c r="G307" s="41"/>
      <c r="H307" s="41"/>
      <c r="I307" s="41"/>
      <c r="J307" s="14"/>
      <c r="K307" s="14"/>
      <c r="L307" s="14"/>
      <c r="M307" s="14"/>
      <c r="N307" s="14"/>
    </row>
    <row r="308" spans="3:14">
      <c r="C308" s="41"/>
      <c r="D308" s="41"/>
      <c r="E308" s="41"/>
      <c r="F308" s="41"/>
      <c r="G308" s="41"/>
      <c r="H308" s="41"/>
      <c r="I308" s="41"/>
      <c r="J308" s="14"/>
      <c r="K308" s="14"/>
      <c r="L308" s="14"/>
      <c r="M308" s="14"/>
      <c r="N308" s="14"/>
    </row>
    <row r="309" spans="3:14">
      <c r="C309" s="41"/>
      <c r="D309" s="41"/>
      <c r="E309" s="41"/>
      <c r="F309" s="41"/>
      <c r="G309" s="41"/>
      <c r="H309" s="41"/>
      <c r="I309" s="41"/>
      <c r="J309" s="14"/>
      <c r="K309" s="14"/>
      <c r="L309" s="14"/>
      <c r="M309" s="14"/>
      <c r="N309" s="14"/>
    </row>
    <row r="310" spans="3:14">
      <c r="C310" s="41"/>
      <c r="D310" s="41"/>
      <c r="E310" s="41"/>
      <c r="F310" s="41"/>
      <c r="G310" s="41"/>
      <c r="H310" s="41"/>
      <c r="I310" s="41"/>
      <c r="J310" s="14"/>
      <c r="K310" s="14"/>
      <c r="L310" s="14"/>
      <c r="M310" s="14"/>
      <c r="N310" s="14"/>
    </row>
    <row r="311" spans="3:14">
      <c r="C311" s="41"/>
      <c r="D311" s="41"/>
      <c r="E311" s="41"/>
      <c r="F311" s="41"/>
      <c r="G311" s="41"/>
      <c r="H311" s="41"/>
      <c r="I311" s="41"/>
      <c r="J311" s="14"/>
      <c r="K311" s="14"/>
      <c r="L311" s="14"/>
      <c r="M311" s="14"/>
      <c r="N311" s="14"/>
    </row>
    <row r="312" spans="3:14">
      <c r="C312" s="41"/>
      <c r="D312" s="41"/>
      <c r="E312" s="41"/>
      <c r="F312" s="41"/>
      <c r="G312" s="41"/>
      <c r="H312" s="41"/>
      <c r="I312" s="41"/>
      <c r="J312" s="14"/>
      <c r="K312" s="14"/>
      <c r="L312" s="14"/>
      <c r="M312" s="14"/>
      <c r="N312" s="14"/>
    </row>
    <row r="313" spans="3:14">
      <c r="C313" s="41"/>
      <c r="D313" s="41"/>
      <c r="E313" s="41"/>
      <c r="F313" s="41"/>
      <c r="G313" s="41"/>
      <c r="H313" s="41"/>
      <c r="I313" s="41"/>
      <c r="J313" s="14"/>
      <c r="K313" s="14"/>
      <c r="L313" s="14"/>
      <c r="M313" s="14"/>
      <c r="N313" s="14"/>
    </row>
    <row r="314" spans="3:14">
      <c r="C314" s="41"/>
      <c r="D314" s="41"/>
      <c r="E314" s="41"/>
      <c r="F314" s="41"/>
      <c r="G314" s="41"/>
      <c r="H314" s="41"/>
      <c r="I314" s="41"/>
      <c r="J314" s="14"/>
      <c r="K314" s="14"/>
      <c r="L314" s="14"/>
      <c r="M314" s="14"/>
      <c r="N314" s="14"/>
    </row>
    <row r="315" spans="3:14">
      <c r="C315" s="41"/>
      <c r="D315" s="41"/>
      <c r="E315" s="41"/>
      <c r="F315" s="41"/>
      <c r="G315" s="41"/>
      <c r="H315" s="41"/>
      <c r="I315" s="41"/>
      <c r="J315" s="14"/>
      <c r="K315" s="14"/>
      <c r="L315" s="14"/>
      <c r="M315" s="14"/>
      <c r="N315" s="14"/>
    </row>
    <row r="316" spans="3:14">
      <c r="C316" s="41"/>
      <c r="D316" s="41"/>
      <c r="E316" s="41"/>
      <c r="F316" s="41"/>
      <c r="G316" s="41"/>
      <c r="H316" s="41"/>
      <c r="I316" s="41"/>
      <c r="J316" s="14"/>
      <c r="K316" s="14"/>
      <c r="L316" s="14"/>
      <c r="M316" s="14"/>
      <c r="N316" s="14"/>
    </row>
    <row r="317" spans="3:14">
      <c r="C317" s="41"/>
      <c r="D317" s="41"/>
      <c r="E317" s="41"/>
      <c r="F317" s="41"/>
      <c r="G317" s="41"/>
      <c r="H317" s="41"/>
      <c r="I317" s="41"/>
      <c r="J317" s="14"/>
      <c r="K317" s="14"/>
      <c r="L317" s="14"/>
      <c r="M317" s="14"/>
      <c r="N317" s="14"/>
    </row>
    <row r="318" spans="3:14">
      <c r="C318" s="41"/>
      <c r="D318" s="41"/>
      <c r="E318" s="41"/>
      <c r="F318" s="41"/>
      <c r="G318" s="41"/>
      <c r="H318" s="41"/>
      <c r="I318" s="41"/>
      <c r="J318" s="14"/>
      <c r="K318" s="14"/>
      <c r="L318" s="14"/>
      <c r="M318" s="14"/>
      <c r="N318" s="14"/>
    </row>
    <row r="319" spans="3:14">
      <c r="C319" s="4"/>
      <c r="D319" s="4"/>
      <c r="E319" s="4"/>
      <c r="F319" s="4"/>
      <c r="G319" s="4"/>
      <c r="H319" s="4"/>
      <c r="I319" s="4"/>
    </row>
    <row r="320" spans="3:14">
      <c r="C320" s="4"/>
      <c r="D320" s="4"/>
      <c r="E320" s="4"/>
      <c r="F320" s="4"/>
      <c r="G320" s="4"/>
      <c r="H320" s="4"/>
      <c r="I320" s="4"/>
    </row>
    <row r="321" spans="3:9">
      <c r="C321" s="4"/>
      <c r="D321" s="4"/>
      <c r="E321" s="4"/>
      <c r="F321" s="4"/>
      <c r="G321" s="4"/>
      <c r="H321" s="4"/>
      <c r="I321" s="4"/>
    </row>
    <row r="322" spans="3:9">
      <c r="C322" s="4"/>
      <c r="D322" s="4"/>
      <c r="E322" s="4"/>
      <c r="F322" s="4"/>
      <c r="G322" s="4"/>
      <c r="H322" s="4"/>
      <c r="I322" s="4"/>
    </row>
  </sheetData>
  <phoneticPr fontId="0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79998168889431442"/>
  </sheetPr>
  <dimension ref="A1:J358"/>
  <sheetViews>
    <sheetView showGridLines="0" showZeros="0" zoomScaleNormal="100" workbookViewId="0">
      <pane ySplit="1830" topLeftCell="A55" activePane="bottomLeft"/>
      <selection activeCell="H2" sqref="H2:H5"/>
      <selection pane="bottomLeft" activeCell="J74" sqref="J74"/>
    </sheetView>
  </sheetViews>
  <sheetFormatPr baseColWidth="10" defaultColWidth="8" defaultRowHeight="15.75"/>
  <cols>
    <col min="1" max="1" width="17.6640625" style="1" bestFit="1" customWidth="1"/>
    <col min="2" max="2" width="9.6640625" style="1" bestFit="1" customWidth="1"/>
    <col min="3" max="3" width="15.109375" style="1" bestFit="1" customWidth="1"/>
    <col min="4" max="4" width="9.44140625" style="1" bestFit="1" customWidth="1"/>
    <col min="5" max="5" width="9.5546875" style="1" bestFit="1" customWidth="1"/>
    <col min="6" max="6" width="8" style="1" customWidth="1"/>
    <col min="7" max="7" width="11" style="1" customWidth="1"/>
    <col min="8" max="8" width="20.33203125" style="1" customWidth="1"/>
    <col min="9" max="16384" width="8" style="1"/>
  </cols>
  <sheetData>
    <row r="1" spans="1:10" ht="16.5" thickBot="1">
      <c r="A1" s="25" t="s">
        <v>5</v>
      </c>
      <c r="B1" s="25" t="s">
        <v>6</v>
      </c>
      <c r="C1" s="25" t="s">
        <v>7</v>
      </c>
      <c r="D1" s="25" t="s">
        <v>57</v>
      </c>
      <c r="E1" s="25" t="s">
        <v>8</v>
      </c>
      <c r="F1" s="26"/>
      <c r="G1" s="10" t="s">
        <v>82</v>
      </c>
      <c r="H1" s="7"/>
      <c r="I1"/>
      <c r="J1"/>
    </row>
    <row r="2" spans="1:10">
      <c r="A2" s="27" t="s">
        <v>33</v>
      </c>
      <c r="B2" s="16" t="s">
        <v>21</v>
      </c>
      <c r="C2" s="16" t="s">
        <v>22</v>
      </c>
      <c r="D2" s="16" t="s">
        <v>59</v>
      </c>
      <c r="E2" s="32">
        <v>84</v>
      </c>
      <c r="F2" s="13"/>
      <c r="G2" s="10" t="s">
        <v>83</v>
      </c>
      <c r="H2" s="10" t="s">
        <v>84</v>
      </c>
      <c r="I2"/>
      <c r="J2"/>
    </row>
    <row r="3" spans="1:10">
      <c r="A3" s="15" t="s">
        <v>34</v>
      </c>
      <c r="B3" s="16" t="s">
        <v>21</v>
      </c>
      <c r="C3" s="16" t="s">
        <v>24</v>
      </c>
      <c r="D3" s="16" t="s">
        <v>60</v>
      </c>
      <c r="E3" s="32">
        <v>72</v>
      </c>
      <c r="F3" s="13"/>
      <c r="G3" s="10">
        <v>5</v>
      </c>
      <c r="H3" s="10" t="s">
        <v>85</v>
      </c>
      <c r="I3"/>
      <c r="J3"/>
    </row>
    <row r="4" spans="1:10">
      <c r="A4" s="15" t="s">
        <v>10</v>
      </c>
      <c r="B4" s="16" t="s">
        <v>16</v>
      </c>
      <c r="C4" s="16" t="s">
        <v>19</v>
      </c>
      <c r="D4" s="16" t="s">
        <v>60</v>
      </c>
      <c r="E4" s="32">
        <v>26</v>
      </c>
      <c r="F4" s="15"/>
      <c r="G4" s="10" t="s">
        <v>86</v>
      </c>
      <c r="H4" s="10" t="s">
        <v>70</v>
      </c>
      <c r="I4" s="8"/>
      <c r="J4" s="8"/>
    </row>
    <row r="5" spans="1:10">
      <c r="A5" s="15" t="s">
        <v>18</v>
      </c>
      <c r="B5" s="16" t="s">
        <v>16</v>
      </c>
      <c r="C5" s="16" t="s">
        <v>19</v>
      </c>
      <c r="D5" s="16" t="s">
        <v>61</v>
      </c>
      <c r="E5" s="32">
        <v>70</v>
      </c>
      <c r="F5" s="13"/>
      <c r="G5" s="10" t="s">
        <v>87</v>
      </c>
      <c r="H5" s="10" t="s">
        <v>88</v>
      </c>
      <c r="I5"/>
      <c r="J5"/>
    </row>
    <row r="6" spans="1:10">
      <c r="A6" s="15" t="s">
        <v>20</v>
      </c>
      <c r="B6" s="16" t="s">
        <v>21</v>
      </c>
      <c r="C6" s="16" t="s">
        <v>22</v>
      </c>
      <c r="D6" s="16" t="s">
        <v>61</v>
      </c>
      <c r="E6" s="32">
        <v>159</v>
      </c>
      <c r="F6" s="13"/>
      <c r="G6" s="14"/>
    </row>
    <row r="7" spans="1:10">
      <c r="A7" s="15" t="s">
        <v>30</v>
      </c>
      <c r="B7" s="16" t="s">
        <v>11</v>
      </c>
      <c r="C7" s="16" t="s">
        <v>12</v>
      </c>
      <c r="D7" s="16" t="s">
        <v>60</v>
      </c>
      <c r="E7" s="32">
        <v>114</v>
      </c>
      <c r="F7" s="13"/>
      <c r="G7" s="14"/>
    </row>
    <row r="8" spans="1:10">
      <c r="A8" s="15" t="s">
        <v>28</v>
      </c>
      <c r="B8" s="16" t="s">
        <v>26</v>
      </c>
      <c r="C8" s="16" t="s">
        <v>29</v>
      </c>
      <c r="D8" s="16" t="s">
        <v>59</v>
      </c>
      <c r="E8" s="32">
        <v>36</v>
      </c>
      <c r="F8" s="13"/>
      <c r="G8" s="14"/>
    </row>
    <row r="9" spans="1:10">
      <c r="A9" s="15" t="s">
        <v>32</v>
      </c>
      <c r="B9" s="16" t="s">
        <v>16</v>
      </c>
      <c r="C9" s="16" t="s">
        <v>17</v>
      </c>
      <c r="D9" s="16" t="s">
        <v>60</v>
      </c>
      <c r="E9" s="32">
        <v>45</v>
      </c>
      <c r="F9" s="13"/>
      <c r="G9" s="14"/>
    </row>
    <row r="10" spans="1:10">
      <c r="A10" s="15" t="s">
        <v>33</v>
      </c>
      <c r="B10" s="16" t="s">
        <v>21</v>
      </c>
      <c r="C10" s="16" t="s">
        <v>22</v>
      </c>
      <c r="D10" s="16" t="s">
        <v>61</v>
      </c>
      <c r="E10" s="32">
        <v>93</v>
      </c>
      <c r="F10" s="13"/>
      <c r="G10" s="14"/>
    </row>
    <row r="11" spans="1:10">
      <c r="A11" s="15" t="s">
        <v>34</v>
      </c>
      <c r="B11" s="16" t="s">
        <v>21</v>
      </c>
      <c r="C11" s="16" t="s">
        <v>24</v>
      </c>
      <c r="D11" s="16" t="s">
        <v>59</v>
      </c>
      <c r="E11" s="32">
        <v>84</v>
      </c>
      <c r="F11" s="13"/>
      <c r="G11" s="14"/>
    </row>
    <row r="12" spans="1:10">
      <c r="A12" s="15" t="s">
        <v>28</v>
      </c>
      <c r="B12" s="16" t="s">
        <v>26</v>
      </c>
      <c r="C12" s="16" t="s">
        <v>29</v>
      </c>
      <c r="D12" s="16" t="s">
        <v>60</v>
      </c>
      <c r="E12" s="32">
        <v>44</v>
      </c>
      <c r="F12" s="13"/>
      <c r="G12" s="14"/>
    </row>
    <row r="13" spans="1:10">
      <c r="A13" s="15" t="s">
        <v>13</v>
      </c>
      <c r="B13" s="16" t="s">
        <v>11</v>
      </c>
      <c r="C13" s="16" t="s">
        <v>14</v>
      </c>
      <c r="D13" s="16" t="s">
        <v>60</v>
      </c>
      <c r="E13" s="32">
        <v>37</v>
      </c>
      <c r="F13" s="13"/>
      <c r="G13" s="14"/>
    </row>
    <row r="14" spans="1:10">
      <c r="A14" s="15" t="s">
        <v>32</v>
      </c>
      <c r="B14" s="16" t="s">
        <v>16</v>
      </c>
      <c r="C14" s="16" t="s">
        <v>17</v>
      </c>
      <c r="D14" s="16" t="s">
        <v>62</v>
      </c>
      <c r="E14" s="32">
        <v>40</v>
      </c>
      <c r="F14" s="13"/>
      <c r="G14" s="14"/>
    </row>
    <row r="15" spans="1:10">
      <c r="A15" s="15" t="s">
        <v>20</v>
      </c>
      <c r="B15" s="16" t="s">
        <v>21</v>
      </c>
      <c r="C15" s="16" t="s">
        <v>22</v>
      </c>
      <c r="D15" s="16" t="s">
        <v>62</v>
      </c>
      <c r="E15" s="32">
        <v>89</v>
      </c>
      <c r="F15" s="13"/>
      <c r="G15" s="14"/>
    </row>
    <row r="16" spans="1:10">
      <c r="A16" s="15" t="s">
        <v>13</v>
      </c>
      <c r="B16" s="16" t="s">
        <v>11</v>
      </c>
      <c r="C16" s="16" t="s">
        <v>14</v>
      </c>
      <c r="D16" s="16" t="s">
        <v>61</v>
      </c>
      <c r="E16" s="32">
        <v>44</v>
      </c>
      <c r="F16" s="13"/>
      <c r="G16" s="14"/>
    </row>
    <row r="17" spans="1:9">
      <c r="A17" s="15" t="s">
        <v>35</v>
      </c>
      <c r="B17" s="16" t="s">
        <v>26</v>
      </c>
      <c r="C17" s="16" t="s">
        <v>27</v>
      </c>
      <c r="D17" s="16" t="s">
        <v>59</v>
      </c>
      <c r="E17" s="32">
        <v>65</v>
      </c>
      <c r="F17" s="13"/>
      <c r="G17" s="14"/>
    </row>
    <row r="18" spans="1:9">
      <c r="A18" s="15" t="s">
        <v>31</v>
      </c>
      <c r="B18" s="16" t="s">
        <v>11</v>
      </c>
      <c r="C18" s="16" t="s">
        <v>14</v>
      </c>
      <c r="D18" s="16" t="s">
        <v>60</v>
      </c>
      <c r="E18" s="32">
        <v>73</v>
      </c>
      <c r="F18" s="24"/>
      <c r="G18" s="24"/>
      <c r="H18"/>
      <c r="I18"/>
    </row>
    <row r="19" spans="1:9">
      <c r="A19" s="15" t="s">
        <v>25</v>
      </c>
      <c r="B19" s="16" t="s">
        <v>26</v>
      </c>
      <c r="C19" s="16" t="s">
        <v>27</v>
      </c>
      <c r="D19" s="16" t="s">
        <v>62</v>
      </c>
      <c r="E19" s="32">
        <v>36</v>
      </c>
      <c r="F19" s="13"/>
      <c r="G19" s="14"/>
    </row>
    <row r="20" spans="1:9">
      <c r="A20" s="15" t="s">
        <v>18</v>
      </c>
      <c r="B20" s="16" t="s">
        <v>16</v>
      </c>
      <c r="C20" s="16" t="s">
        <v>19</v>
      </c>
      <c r="D20" s="16" t="s">
        <v>62</v>
      </c>
      <c r="E20" s="32">
        <v>44</v>
      </c>
      <c r="F20" s="13"/>
      <c r="G20" s="14"/>
    </row>
    <row r="21" spans="1:9">
      <c r="A21" s="15" t="s">
        <v>32</v>
      </c>
      <c r="B21" s="16" t="s">
        <v>16</v>
      </c>
      <c r="C21" s="16" t="s">
        <v>17</v>
      </c>
      <c r="D21" s="16" t="s">
        <v>61</v>
      </c>
      <c r="E21" s="32">
        <v>59</v>
      </c>
      <c r="F21" s="13"/>
      <c r="G21" s="14"/>
    </row>
    <row r="22" spans="1:9">
      <c r="A22" s="15" t="s">
        <v>35</v>
      </c>
      <c r="B22" s="16" t="s">
        <v>26</v>
      </c>
      <c r="C22" s="16" t="s">
        <v>27</v>
      </c>
      <c r="D22" s="16" t="s">
        <v>60</v>
      </c>
      <c r="E22" s="32">
        <v>76</v>
      </c>
      <c r="F22" s="13"/>
      <c r="G22" s="14"/>
    </row>
    <row r="23" spans="1:9">
      <c r="A23" s="15" t="s">
        <v>25</v>
      </c>
      <c r="B23" s="16" t="s">
        <v>26</v>
      </c>
      <c r="C23" s="16" t="s">
        <v>27</v>
      </c>
      <c r="D23" s="16" t="s">
        <v>59</v>
      </c>
      <c r="E23" s="32">
        <v>52</v>
      </c>
      <c r="F23" s="13"/>
      <c r="G23" s="14"/>
    </row>
    <row r="24" spans="1:9">
      <c r="A24" s="15" t="s">
        <v>15</v>
      </c>
      <c r="B24" s="16" t="s">
        <v>16</v>
      </c>
      <c r="C24" s="16" t="s">
        <v>17</v>
      </c>
      <c r="D24" s="16" t="s">
        <v>62</v>
      </c>
      <c r="E24" s="32">
        <v>41</v>
      </c>
      <c r="F24" s="13"/>
      <c r="G24" s="14"/>
    </row>
    <row r="25" spans="1:9">
      <c r="A25" s="15" t="s">
        <v>36</v>
      </c>
      <c r="B25" s="16" t="s">
        <v>26</v>
      </c>
      <c r="C25" s="16" t="s">
        <v>29</v>
      </c>
      <c r="D25" s="16" t="s">
        <v>59</v>
      </c>
      <c r="E25" s="32">
        <v>32</v>
      </c>
      <c r="F25" s="13"/>
      <c r="G25" s="14"/>
    </row>
    <row r="26" spans="1:9">
      <c r="A26" s="15" t="s">
        <v>36</v>
      </c>
      <c r="B26" s="16" t="s">
        <v>26</v>
      </c>
      <c r="C26" s="16" t="s">
        <v>29</v>
      </c>
      <c r="D26" s="16" t="s">
        <v>62</v>
      </c>
      <c r="E26" s="32">
        <v>22</v>
      </c>
      <c r="F26" s="13"/>
      <c r="G26" s="14"/>
    </row>
    <row r="27" spans="1:9">
      <c r="A27" s="15" t="s">
        <v>10</v>
      </c>
      <c r="B27" s="16" t="s">
        <v>11</v>
      </c>
      <c r="C27" s="16" t="s">
        <v>12</v>
      </c>
      <c r="D27" s="16" t="s">
        <v>59</v>
      </c>
      <c r="E27" s="32">
        <v>21</v>
      </c>
      <c r="F27" s="13"/>
      <c r="G27" s="14"/>
    </row>
    <row r="28" spans="1:9">
      <c r="A28" s="15" t="s">
        <v>34</v>
      </c>
      <c r="B28" s="16" t="s">
        <v>21</v>
      </c>
      <c r="C28" s="16" t="s">
        <v>24</v>
      </c>
      <c r="D28" s="16" t="s">
        <v>61</v>
      </c>
      <c r="E28" s="32">
        <v>93</v>
      </c>
      <c r="F28" s="13"/>
      <c r="G28" s="14"/>
    </row>
    <row r="29" spans="1:9">
      <c r="A29" s="15" t="s">
        <v>31</v>
      </c>
      <c r="B29" s="16" t="s">
        <v>11</v>
      </c>
      <c r="C29" s="16" t="s">
        <v>14</v>
      </c>
      <c r="D29" s="16" t="s">
        <v>61</v>
      </c>
      <c r="E29" s="32">
        <v>87</v>
      </c>
      <c r="F29" s="13"/>
      <c r="G29" s="14"/>
    </row>
    <row r="30" spans="1:9">
      <c r="A30" s="15" t="s">
        <v>35</v>
      </c>
      <c r="B30" s="16" t="s">
        <v>26</v>
      </c>
      <c r="C30" s="16" t="s">
        <v>27</v>
      </c>
      <c r="D30" s="16" t="s">
        <v>62</v>
      </c>
      <c r="E30" s="32">
        <v>45</v>
      </c>
      <c r="F30" s="13"/>
      <c r="G30" s="14"/>
    </row>
    <row r="31" spans="1:9">
      <c r="A31" s="15" t="s">
        <v>23</v>
      </c>
      <c r="B31" s="16" t="s">
        <v>21</v>
      </c>
      <c r="C31" s="16" t="s">
        <v>24</v>
      </c>
      <c r="D31" s="16" t="s">
        <v>59</v>
      </c>
      <c r="E31" s="32">
        <v>76</v>
      </c>
      <c r="F31" s="13"/>
      <c r="G31" s="14"/>
    </row>
    <row r="32" spans="1:9">
      <c r="A32" s="15" t="s">
        <v>31</v>
      </c>
      <c r="B32" s="16" t="s">
        <v>11</v>
      </c>
      <c r="C32" s="16" t="s">
        <v>14</v>
      </c>
      <c r="D32" s="16" t="s">
        <v>59</v>
      </c>
      <c r="E32" s="32">
        <v>54</v>
      </c>
      <c r="F32" s="13"/>
      <c r="G32" s="14"/>
    </row>
    <row r="33" spans="1:9">
      <c r="A33" s="15" t="s">
        <v>15</v>
      </c>
      <c r="B33" s="16" t="s">
        <v>16</v>
      </c>
      <c r="C33" s="16" t="s">
        <v>17</v>
      </c>
      <c r="D33" s="16" t="s">
        <v>61</v>
      </c>
      <c r="E33" s="32">
        <v>61</v>
      </c>
      <c r="F33" s="13"/>
      <c r="G33" s="14"/>
    </row>
    <row r="34" spans="1:9">
      <c r="A34" s="15" t="s">
        <v>15</v>
      </c>
      <c r="B34" s="16" t="s">
        <v>16</v>
      </c>
      <c r="C34" s="16" t="s">
        <v>17</v>
      </c>
      <c r="D34" s="16" t="s">
        <v>60</v>
      </c>
      <c r="E34" s="32">
        <v>47</v>
      </c>
      <c r="F34" s="13"/>
      <c r="G34" s="14"/>
      <c r="H34" s="2"/>
      <c r="I34" s="2"/>
    </row>
    <row r="35" spans="1:9">
      <c r="A35" s="15" t="s">
        <v>30</v>
      </c>
      <c r="B35" s="16" t="s">
        <v>11</v>
      </c>
      <c r="C35" s="16" t="s">
        <v>12</v>
      </c>
      <c r="D35" s="16" t="s">
        <v>62</v>
      </c>
      <c r="E35" s="32">
        <v>100</v>
      </c>
      <c r="F35" s="13"/>
      <c r="G35" s="14"/>
    </row>
    <row r="36" spans="1:9">
      <c r="A36" s="15" t="s">
        <v>15</v>
      </c>
      <c r="B36" s="16" t="s">
        <v>16</v>
      </c>
      <c r="C36" s="16" t="s">
        <v>17</v>
      </c>
      <c r="D36" s="16" t="s">
        <v>59</v>
      </c>
      <c r="E36" s="32">
        <v>31</v>
      </c>
      <c r="F36" s="13"/>
      <c r="G36" s="14"/>
    </row>
    <row r="37" spans="1:9">
      <c r="A37" s="15" t="s">
        <v>36</v>
      </c>
      <c r="B37" s="16" t="s">
        <v>26</v>
      </c>
      <c r="C37" s="16" t="s">
        <v>29</v>
      </c>
      <c r="D37" s="16" t="s">
        <v>60</v>
      </c>
      <c r="E37" s="32">
        <v>37</v>
      </c>
      <c r="F37" s="13"/>
      <c r="G37" s="14"/>
    </row>
    <row r="38" spans="1:9">
      <c r="A38" s="15" t="s">
        <v>23</v>
      </c>
      <c r="B38" s="16" t="s">
        <v>21</v>
      </c>
      <c r="C38" s="16" t="s">
        <v>24</v>
      </c>
      <c r="D38" s="16" t="s">
        <v>60</v>
      </c>
      <c r="E38" s="32">
        <v>65</v>
      </c>
      <c r="F38" s="13"/>
      <c r="G38" s="14"/>
    </row>
    <row r="39" spans="1:9">
      <c r="A39" s="15" t="s">
        <v>25</v>
      </c>
      <c r="B39" s="16" t="s">
        <v>26</v>
      </c>
      <c r="C39" s="16" t="s">
        <v>27</v>
      </c>
      <c r="D39" s="16" t="s">
        <v>61</v>
      </c>
      <c r="E39" s="32">
        <v>31</v>
      </c>
      <c r="F39" s="13"/>
      <c r="G39" s="14"/>
    </row>
    <row r="40" spans="1:9">
      <c r="A40" s="15" t="s">
        <v>13</v>
      </c>
      <c r="B40" s="16" t="s">
        <v>11</v>
      </c>
      <c r="C40" s="16" t="s">
        <v>14</v>
      </c>
      <c r="D40" s="16" t="s">
        <v>62</v>
      </c>
      <c r="E40" s="32">
        <v>34</v>
      </c>
      <c r="F40" s="13"/>
      <c r="G40" s="14"/>
    </row>
    <row r="41" spans="1:9">
      <c r="A41" s="15" t="s">
        <v>10</v>
      </c>
      <c r="B41" s="16" t="s">
        <v>11</v>
      </c>
      <c r="C41" s="16" t="s">
        <v>12</v>
      </c>
      <c r="D41" s="16" t="s">
        <v>60</v>
      </c>
      <c r="E41" s="32">
        <v>29</v>
      </c>
      <c r="F41" s="13"/>
      <c r="G41" s="14"/>
    </row>
    <row r="42" spans="1:9">
      <c r="A42" s="15" t="s">
        <v>23</v>
      </c>
      <c r="B42" s="16" t="s">
        <v>21</v>
      </c>
      <c r="C42" s="16" t="s">
        <v>24</v>
      </c>
      <c r="D42" s="16" t="s">
        <v>62</v>
      </c>
      <c r="E42" s="32">
        <v>46</v>
      </c>
      <c r="F42" s="13"/>
      <c r="G42" s="14"/>
      <c r="H42" s="2"/>
      <c r="I42" s="2"/>
    </row>
    <row r="43" spans="1:9">
      <c r="A43" s="15" t="s">
        <v>28</v>
      </c>
      <c r="B43" s="16" t="s">
        <v>26</v>
      </c>
      <c r="C43" s="16" t="s">
        <v>29</v>
      </c>
      <c r="D43" s="16" t="s">
        <v>62</v>
      </c>
      <c r="E43" s="32">
        <v>26</v>
      </c>
      <c r="F43" s="13"/>
      <c r="G43" s="14"/>
    </row>
    <row r="44" spans="1:9">
      <c r="A44" s="15" t="s">
        <v>32</v>
      </c>
      <c r="B44" s="16" t="s">
        <v>16</v>
      </c>
      <c r="C44" s="16" t="s">
        <v>17</v>
      </c>
      <c r="D44" s="16" t="s">
        <v>59</v>
      </c>
      <c r="E44" s="32">
        <v>29</v>
      </c>
      <c r="F44" s="13"/>
      <c r="G44" s="14"/>
    </row>
    <row r="45" spans="1:9">
      <c r="A45" s="15" t="s">
        <v>36</v>
      </c>
      <c r="B45" s="16" t="s">
        <v>26</v>
      </c>
      <c r="C45" s="16" t="s">
        <v>29</v>
      </c>
      <c r="D45" s="16" t="s">
        <v>61</v>
      </c>
      <c r="E45" s="32">
        <v>19</v>
      </c>
      <c r="F45" s="13"/>
      <c r="G45" s="14"/>
    </row>
    <row r="46" spans="1:9">
      <c r="A46" s="15" t="s">
        <v>10</v>
      </c>
      <c r="B46" s="16" t="s">
        <v>16</v>
      </c>
      <c r="C46" s="16" t="s">
        <v>19</v>
      </c>
      <c r="D46" s="16" t="s">
        <v>61</v>
      </c>
      <c r="E46" s="32">
        <v>34</v>
      </c>
      <c r="F46" s="13"/>
      <c r="G46" s="14"/>
    </row>
    <row r="47" spans="1:9">
      <c r="A47" s="15" t="s">
        <v>20</v>
      </c>
      <c r="B47" s="16" t="s">
        <v>21</v>
      </c>
      <c r="C47" s="16" t="s">
        <v>22</v>
      </c>
      <c r="D47" s="16" t="s">
        <v>60</v>
      </c>
      <c r="E47" s="32">
        <v>116</v>
      </c>
      <c r="F47" s="13"/>
      <c r="G47" s="14"/>
    </row>
    <row r="48" spans="1:9">
      <c r="A48" s="15" t="s">
        <v>25</v>
      </c>
      <c r="B48" s="16" t="s">
        <v>26</v>
      </c>
      <c r="C48" s="16" t="s">
        <v>27</v>
      </c>
      <c r="D48" s="16" t="s">
        <v>60</v>
      </c>
      <c r="E48" s="32">
        <v>61</v>
      </c>
      <c r="F48" s="13"/>
      <c r="G48" s="14"/>
    </row>
    <row r="49" spans="1:9">
      <c r="A49" s="15" t="s">
        <v>18</v>
      </c>
      <c r="B49" s="16" t="s">
        <v>16</v>
      </c>
      <c r="C49" s="16" t="s">
        <v>19</v>
      </c>
      <c r="D49" s="16" t="s">
        <v>59</v>
      </c>
      <c r="E49" s="32">
        <v>31</v>
      </c>
      <c r="F49" s="13"/>
      <c r="G49" s="14"/>
    </row>
    <row r="50" spans="1:9">
      <c r="A50" s="15" t="s">
        <v>13</v>
      </c>
      <c r="B50" s="16" t="s">
        <v>11</v>
      </c>
      <c r="C50" s="16" t="s">
        <v>14</v>
      </c>
      <c r="D50" s="16" t="s">
        <v>59</v>
      </c>
      <c r="E50" s="32">
        <v>26</v>
      </c>
      <c r="F50" s="13"/>
      <c r="G50" s="14"/>
      <c r="H50" s="2"/>
      <c r="I50" s="2"/>
    </row>
    <row r="51" spans="1:9">
      <c r="A51" s="15" t="s">
        <v>34</v>
      </c>
      <c r="B51" s="16" t="s">
        <v>21</v>
      </c>
      <c r="C51" s="16" t="s">
        <v>24</v>
      </c>
      <c r="D51" s="16" t="s">
        <v>62</v>
      </c>
      <c r="E51" s="32">
        <v>51</v>
      </c>
      <c r="F51" s="13"/>
      <c r="G51" s="14"/>
    </row>
    <row r="52" spans="1:9">
      <c r="A52" s="15" t="s">
        <v>33</v>
      </c>
      <c r="B52" s="16" t="s">
        <v>21</v>
      </c>
      <c r="C52" s="16" t="s">
        <v>22</v>
      </c>
      <c r="D52" s="16" t="s">
        <v>60</v>
      </c>
      <c r="E52" s="32">
        <v>72</v>
      </c>
      <c r="F52" s="13"/>
      <c r="G52" s="14"/>
    </row>
    <row r="53" spans="1:9">
      <c r="A53" s="15" t="s">
        <v>31</v>
      </c>
      <c r="B53" s="16" t="s">
        <v>11</v>
      </c>
      <c r="C53" s="16" t="s">
        <v>14</v>
      </c>
      <c r="D53" s="16" t="s">
        <v>62</v>
      </c>
      <c r="E53" s="32">
        <v>68</v>
      </c>
      <c r="F53" s="13"/>
      <c r="G53" s="14"/>
    </row>
    <row r="54" spans="1:9">
      <c r="A54" s="15" t="s">
        <v>10</v>
      </c>
      <c r="B54" s="16" t="s">
        <v>11</v>
      </c>
      <c r="C54" s="16" t="s">
        <v>12</v>
      </c>
      <c r="D54" s="16" t="s">
        <v>62</v>
      </c>
      <c r="E54" s="32">
        <v>26</v>
      </c>
      <c r="F54" s="13"/>
      <c r="G54" s="14"/>
    </row>
    <row r="55" spans="1:9">
      <c r="A55" s="15" t="s">
        <v>10</v>
      </c>
      <c r="B55" s="16" t="s">
        <v>16</v>
      </c>
      <c r="C55" s="16" t="s">
        <v>19</v>
      </c>
      <c r="D55" s="16" t="s">
        <v>59</v>
      </c>
      <c r="E55" s="32">
        <v>17</v>
      </c>
      <c r="F55" s="13"/>
      <c r="G55" s="14"/>
    </row>
    <row r="56" spans="1:9">
      <c r="A56" s="15" t="s">
        <v>35</v>
      </c>
      <c r="B56" s="16" t="s">
        <v>26</v>
      </c>
      <c r="C56" s="16" t="s">
        <v>27</v>
      </c>
      <c r="D56" s="16" t="s">
        <v>61</v>
      </c>
      <c r="E56" s="32">
        <v>34</v>
      </c>
      <c r="F56" s="13"/>
      <c r="G56" s="14"/>
    </row>
    <row r="57" spans="1:9">
      <c r="A57" s="15" t="s">
        <v>33</v>
      </c>
      <c r="B57" s="16" t="s">
        <v>21</v>
      </c>
      <c r="C57" s="16" t="s">
        <v>22</v>
      </c>
      <c r="D57" s="16" t="s">
        <v>62</v>
      </c>
      <c r="E57" s="32">
        <v>51</v>
      </c>
      <c r="F57" s="13"/>
      <c r="G57" s="14"/>
    </row>
    <row r="58" spans="1:9">
      <c r="A58" s="15" t="s">
        <v>10</v>
      </c>
      <c r="B58" s="16" t="s">
        <v>11</v>
      </c>
      <c r="C58" s="16" t="s">
        <v>12</v>
      </c>
      <c r="D58" s="16" t="s">
        <v>61</v>
      </c>
      <c r="E58" s="32">
        <v>34</v>
      </c>
      <c r="F58" s="13"/>
      <c r="G58" s="14"/>
      <c r="H58" s="2"/>
      <c r="I58" s="2"/>
    </row>
    <row r="59" spans="1:9">
      <c r="A59" s="15" t="s">
        <v>18</v>
      </c>
      <c r="B59" s="16" t="s">
        <v>16</v>
      </c>
      <c r="C59" s="16" t="s">
        <v>19</v>
      </c>
      <c r="D59" s="16" t="s">
        <v>60</v>
      </c>
      <c r="E59" s="32">
        <v>55</v>
      </c>
      <c r="F59" s="13"/>
      <c r="G59" s="14"/>
    </row>
    <row r="60" spans="1:9">
      <c r="A60" s="15" t="s">
        <v>20</v>
      </c>
      <c r="B60" s="16" t="s">
        <v>21</v>
      </c>
      <c r="C60" s="16" t="s">
        <v>22</v>
      </c>
      <c r="D60" s="16" t="s">
        <v>59</v>
      </c>
      <c r="E60" s="32">
        <v>136</v>
      </c>
      <c r="F60" s="13"/>
      <c r="G60" s="14"/>
    </row>
    <row r="61" spans="1:9">
      <c r="A61" s="15" t="s">
        <v>30</v>
      </c>
      <c r="B61" s="16" t="s">
        <v>11</v>
      </c>
      <c r="C61" s="16" t="s">
        <v>12</v>
      </c>
      <c r="D61" s="16" t="s">
        <v>61</v>
      </c>
      <c r="E61" s="32">
        <v>139</v>
      </c>
      <c r="F61" s="13"/>
      <c r="G61" s="14"/>
    </row>
    <row r="62" spans="1:9">
      <c r="A62" s="15" t="s">
        <v>10</v>
      </c>
      <c r="B62" s="16" t="s">
        <v>16</v>
      </c>
      <c r="C62" s="16" t="s">
        <v>19</v>
      </c>
      <c r="D62" s="16" t="s">
        <v>62</v>
      </c>
      <c r="E62" s="32">
        <v>23</v>
      </c>
      <c r="F62" s="13"/>
      <c r="G62" s="14"/>
    </row>
    <row r="63" spans="1:9">
      <c r="A63" s="15" t="s">
        <v>23</v>
      </c>
      <c r="B63" s="16" t="s">
        <v>21</v>
      </c>
      <c r="C63" s="16" t="s">
        <v>24</v>
      </c>
      <c r="D63" s="16" t="s">
        <v>61</v>
      </c>
      <c r="E63" s="32">
        <v>85</v>
      </c>
      <c r="F63" s="13"/>
      <c r="G63" s="14"/>
    </row>
    <row r="64" spans="1:9">
      <c r="A64" s="15" t="s">
        <v>30</v>
      </c>
      <c r="B64" s="16" t="s">
        <v>11</v>
      </c>
      <c r="C64" s="16" t="s">
        <v>12</v>
      </c>
      <c r="D64" s="16" t="s">
        <v>59</v>
      </c>
      <c r="E64" s="32">
        <v>87</v>
      </c>
      <c r="F64" s="13"/>
      <c r="G64" s="14"/>
    </row>
    <row r="65" spans="1:7">
      <c r="A65" s="15" t="s">
        <v>28</v>
      </c>
      <c r="B65" s="16" t="s">
        <v>26</v>
      </c>
      <c r="C65" s="16" t="s">
        <v>29</v>
      </c>
      <c r="D65" s="16" t="s">
        <v>61</v>
      </c>
      <c r="E65" s="32">
        <v>22</v>
      </c>
      <c r="F65" s="13"/>
      <c r="G65" s="14"/>
    </row>
    <row r="66" spans="1:7">
      <c r="A66" s="24"/>
      <c r="B66" s="24"/>
      <c r="C66" s="24"/>
      <c r="D66" s="24"/>
      <c r="E66" s="35">
        <f>SUM(E2:E65)</f>
        <v>3636</v>
      </c>
      <c r="F66" s="14"/>
      <c r="G66" s="14"/>
    </row>
    <row r="67" spans="1:7">
      <c r="A67" s="10" t="s">
        <v>57</v>
      </c>
      <c r="B67" s="10" t="s">
        <v>6</v>
      </c>
      <c r="C67" s="24"/>
      <c r="D67" s="24"/>
      <c r="E67" s="24"/>
      <c r="F67" s="17"/>
      <c r="G67" s="14"/>
    </row>
    <row r="68" spans="1:7">
      <c r="A68" s="50"/>
      <c r="B68" s="51"/>
      <c r="C68" s="13"/>
      <c r="D68" s="13"/>
      <c r="E68" s="14"/>
      <c r="F68" s="14"/>
      <c r="G68" s="14"/>
    </row>
    <row r="69" spans="1:7">
      <c r="A69" s="14"/>
      <c r="B69" s="14"/>
      <c r="C69" s="13"/>
      <c r="D69" s="13"/>
      <c r="E69" s="13"/>
      <c r="F69" s="14"/>
      <c r="G69" s="14"/>
    </row>
    <row r="70" spans="1:7">
      <c r="A70" s="14"/>
      <c r="B70" s="36">
        <f>DSUM(A1:E65,5,A67:B68)</f>
        <v>3636</v>
      </c>
      <c r="C70" s="35" t="s">
        <v>61</v>
      </c>
      <c r="D70" s="35" t="s">
        <v>62</v>
      </c>
      <c r="E70" s="35" t="s">
        <v>60</v>
      </c>
      <c r="F70" s="35" t="s">
        <v>59</v>
      </c>
      <c r="G70" s="35" t="s">
        <v>89</v>
      </c>
    </row>
    <row r="71" spans="1:7">
      <c r="A71" s="14"/>
      <c r="B71" s="10" t="s">
        <v>16</v>
      </c>
      <c r="C71" s="36">
        <f t="dataTable" ref="C71:F74" dt2D="1" dtr="0" r1="A68" r2="B68"/>
        <v>224</v>
      </c>
      <c r="D71" s="36">
        <v>148</v>
      </c>
      <c r="E71" s="36">
        <v>173</v>
      </c>
      <c r="F71" s="36">
        <v>108</v>
      </c>
      <c r="G71" s="36">
        <f>SUM(C71:F71)</f>
        <v>653</v>
      </c>
    </row>
    <row r="72" spans="1:7">
      <c r="A72" s="13"/>
      <c r="B72" s="10" t="s">
        <v>26</v>
      </c>
      <c r="C72" s="36">
        <v>106</v>
      </c>
      <c r="D72" s="36">
        <v>129</v>
      </c>
      <c r="E72" s="36">
        <v>218</v>
      </c>
      <c r="F72" s="36">
        <v>185</v>
      </c>
      <c r="G72" s="36">
        <f>SUM(C72:F72)</f>
        <v>638</v>
      </c>
    </row>
    <row r="73" spans="1:7">
      <c r="A73" s="13"/>
      <c r="B73" s="10" t="s">
        <v>21</v>
      </c>
      <c r="C73" s="36">
        <v>430</v>
      </c>
      <c r="D73" s="36">
        <v>237</v>
      </c>
      <c r="E73" s="36">
        <v>325</v>
      </c>
      <c r="F73" s="36">
        <v>380</v>
      </c>
      <c r="G73" s="36">
        <f>SUM(C73:F73)</f>
        <v>1372</v>
      </c>
    </row>
    <row r="74" spans="1:7">
      <c r="A74" s="13"/>
      <c r="B74" s="10" t="s">
        <v>11</v>
      </c>
      <c r="C74" s="36">
        <v>304</v>
      </c>
      <c r="D74" s="36">
        <v>228</v>
      </c>
      <c r="E74" s="36">
        <v>253</v>
      </c>
      <c r="F74" s="36">
        <v>188</v>
      </c>
      <c r="G74" s="36">
        <f>SUM(C74:F74)</f>
        <v>973</v>
      </c>
    </row>
    <row r="75" spans="1:7">
      <c r="A75" s="13"/>
      <c r="B75" s="10" t="s">
        <v>90</v>
      </c>
      <c r="C75" s="36">
        <f>SUM(C71:C74)</f>
        <v>1064</v>
      </c>
      <c r="D75" s="36">
        <f>SUM(D71:D74)</f>
        <v>742</v>
      </c>
      <c r="E75" s="36">
        <f>SUM(E71:E74)</f>
        <v>969</v>
      </c>
      <c r="F75" s="36">
        <f>SUM(F71:F74)</f>
        <v>861</v>
      </c>
      <c r="G75" s="36">
        <f>SUM(C75:F75)</f>
        <v>3636</v>
      </c>
    </row>
    <row r="76" spans="1:7">
      <c r="A76" s="14"/>
      <c r="B76" s="28"/>
      <c r="C76" s="13"/>
      <c r="D76" s="13"/>
      <c r="E76" s="13"/>
      <c r="F76" s="14"/>
      <c r="G76" s="14"/>
    </row>
    <row r="77" spans="1:7">
      <c r="A77" s="14"/>
      <c r="B77" s="14"/>
      <c r="C77" s="14"/>
      <c r="D77" s="14"/>
      <c r="E77" s="14"/>
      <c r="F77" s="14"/>
      <c r="G77" s="14"/>
    </row>
    <row r="78" spans="1:7">
      <c r="A78" s="14"/>
      <c r="B78" s="14"/>
      <c r="C78" s="14"/>
      <c r="D78" s="14"/>
      <c r="E78" s="14"/>
      <c r="F78" s="14"/>
      <c r="G78" s="14"/>
    </row>
    <row r="79" spans="1:7">
      <c r="A79" s="14"/>
      <c r="B79" s="14"/>
      <c r="C79" s="14"/>
      <c r="D79" s="14"/>
      <c r="E79" s="14"/>
      <c r="F79" s="14"/>
      <c r="G79" s="14"/>
    </row>
    <row r="80" spans="1:7">
      <c r="A80" s="14"/>
      <c r="B80" s="14"/>
      <c r="C80" s="14"/>
      <c r="D80" s="14"/>
      <c r="E80" s="14"/>
      <c r="F80" s="14"/>
      <c r="G80" s="14"/>
    </row>
    <row r="81" spans="1:7">
      <c r="A81" s="14"/>
      <c r="B81" s="14"/>
      <c r="C81" s="14"/>
      <c r="D81" s="14"/>
      <c r="E81" s="14"/>
      <c r="F81" s="14"/>
      <c r="G81" s="14"/>
    </row>
    <row r="82" spans="1:7">
      <c r="A82" s="14"/>
      <c r="B82" s="14"/>
      <c r="C82" s="14"/>
      <c r="D82" s="14"/>
      <c r="E82" s="14"/>
      <c r="F82" s="14"/>
      <c r="G82" s="14"/>
    </row>
    <row r="83" spans="1:7">
      <c r="A83" s="14"/>
      <c r="B83" s="14"/>
      <c r="C83" s="14"/>
      <c r="D83" s="14"/>
      <c r="E83" s="14"/>
      <c r="F83" s="14"/>
      <c r="G83" s="14"/>
    </row>
    <row r="84" spans="1:7">
      <c r="A84" s="14"/>
      <c r="B84" s="14"/>
      <c r="C84" s="14"/>
      <c r="D84" s="14"/>
      <c r="E84" s="14"/>
      <c r="F84" s="14"/>
      <c r="G84" s="14"/>
    </row>
    <row r="85" spans="1:7">
      <c r="A85" s="14"/>
      <c r="B85" s="14"/>
      <c r="C85" s="14"/>
      <c r="D85" s="14"/>
      <c r="E85" s="14"/>
      <c r="F85" s="14"/>
      <c r="G85" s="14"/>
    </row>
    <row r="86" spans="1:7">
      <c r="A86" s="14"/>
      <c r="B86" s="14"/>
      <c r="C86" s="14"/>
      <c r="D86" s="14"/>
      <c r="E86" s="14"/>
      <c r="F86" s="14"/>
      <c r="G86" s="14"/>
    </row>
    <row r="87" spans="1:7">
      <c r="A87" s="14"/>
      <c r="B87" s="14"/>
      <c r="C87" s="14"/>
      <c r="D87" s="14"/>
      <c r="E87" s="14"/>
      <c r="F87" s="14"/>
      <c r="G87" s="14"/>
    </row>
    <row r="88" spans="1:7">
      <c r="A88" s="14"/>
      <c r="B88" s="14"/>
      <c r="C88" s="14"/>
      <c r="D88" s="14"/>
      <c r="E88" s="14"/>
      <c r="F88" s="14"/>
      <c r="G88" s="14"/>
    </row>
    <row r="89" spans="1:7">
      <c r="A89" s="14"/>
      <c r="B89" s="14"/>
      <c r="C89" s="14"/>
      <c r="D89" s="14"/>
      <c r="E89" s="14"/>
      <c r="F89" s="14"/>
      <c r="G89" s="14"/>
    </row>
    <row r="90" spans="1:7">
      <c r="A90" s="14"/>
      <c r="B90" s="14"/>
      <c r="C90" s="14"/>
      <c r="D90" s="14"/>
      <c r="E90" s="14"/>
      <c r="F90" s="14"/>
      <c r="G90" s="14"/>
    </row>
    <row r="91" spans="1:7">
      <c r="A91" s="14"/>
      <c r="B91" s="14"/>
      <c r="C91" s="14"/>
      <c r="D91" s="14"/>
      <c r="E91" s="14"/>
      <c r="F91" s="14"/>
      <c r="G91" s="14"/>
    </row>
    <row r="92" spans="1:7">
      <c r="A92" s="14"/>
      <c r="B92" s="14"/>
      <c r="C92" s="14"/>
      <c r="D92" s="14"/>
      <c r="E92" s="14"/>
      <c r="F92" s="14"/>
      <c r="G92" s="14"/>
    </row>
    <row r="93" spans="1:7">
      <c r="A93" s="14"/>
      <c r="B93" s="14"/>
      <c r="C93" s="14"/>
      <c r="D93" s="14"/>
      <c r="E93" s="14"/>
      <c r="F93" s="14"/>
      <c r="G93" s="14"/>
    </row>
    <row r="94" spans="1:7">
      <c r="A94" s="14"/>
      <c r="B94" s="14"/>
      <c r="C94" s="14"/>
      <c r="D94" s="14"/>
      <c r="E94" s="14"/>
      <c r="F94" s="14"/>
      <c r="G94" s="14"/>
    </row>
    <row r="95" spans="1:7">
      <c r="A95" s="14"/>
      <c r="B95" s="14"/>
      <c r="C95" s="14"/>
      <c r="D95" s="14"/>
      <c r="E95" s="14"/>
      <c r="F95" s="14"/>
      <c r="G95" s="14"/>
    </row>
    <row r="96" spans="1:7">
      <c r="A96" s="14"/>
      <c r="B96" s="14"/>
      <c r="C96" s="14"/>
      <c r="D96" s="14"/>
      <c r="E96" s="14"/>
      <c r="F96" s="14"/>
      <c r="G96" s="14"/>
    </row>
    <row r="97" spans="1:7">
      <c r="A97" s="14"/>
      <c r="B97" s="14"/>
      <c r="C97" s="14"/>
      <c r="D97" s="14"/>
      <c r="E97" s="14"/>
      <c r="F97" s="14"/>
      <c r="G97" s="14"/>
    </row>
    <row r="98" spans="1:7">
      <c r="A98" s="14"/>
      <c r="B98" s="14"/>
      <c r="C98" s="14"/>
      <c r="D98" s="14"/>
      <c r="E98" s="14"/>
      <c r="F98" s="14"/>
      <c r="G98" s="14"/>
    </row>
    <row r="99" spans="1:7">
      <c r="A99" s="14"/>
      <c r="B99" s="14"/>
      <c r="C99" s="14"/>
      <c r="D99" s="14"/>
      <c r="E99" s="14"/>
      <c r="F99" s="14"/>
      <c r="G99" s="14"/>
    </row>
    <row r="100" spans="1:7">
      <c r="A100" s="14"/>
      <c r="B100" s="14"/>
      <c r="C100" s="14"/>
      <c r="D100" s="14"/>
      <c r="E100" s="14"/>
      <c r="F100" s="14"/>
      <c r="G100" s="14"/>
    </row>
    <row r="101" spans="1:7">
      <c r="A101" s="14"/>
      <c r="B101" s="14"/>
      <c r="C101" s="14"/>
      <c r="D101" s="14"/>
      <c r="E101" s="14"/>
      <c r="F101" s="14"/>
      <c r="G101" s="14"/>
    </row>
    <row r="102" spans="1:7">
      <c r="A102" s="14"/>
      <c r="B102" s="14"/>
      <c r="C102" s="14"/>
      <c r="D102" s="14"/>
      <c r="E102" s="14"/>
      <c r="F102" s="14"/>
      <c r="G102" s="14"/>
    </row>
    <row r="103" spans="1:7">
      <c r="A103" s="14"/>
      <c r="B103" s="14"/>
      <c r="C103" s="14"/>
      <c r="D103" s="14"/>
      <c r="E103" s="14"/>
      <c r="F103" s="14"/>
      <c r="G103" s="14"/>
    </row>
    <row r="104" spans="1:7">
      <c r="A104" s="14"/>
      <c r="B104" s="14"/>
      <c r="C104" s="14"/>
      <c r="D104" s="14"/>
      <c r="E104" s="14"/>
      <c r="F104" s="14"/>
      <c r="G104" s="14"/>
    </row>
    <row r="105" spans="1:7">
      <c r="A105" s="14"/>
      <c r="B105" s="14"/>
      <c r="C105" s="14"/>
      <c r="D105" s="14"/>
      <c r="E105" s="14"/>
      <c r="F105" s="14"/>
      <c r="G105" s="14"/>
    </row>
    <row r="106" spans="1:7">
      <c r="A106" s="14"/>
      <c r="B106" s="14"/>
      <c r="C106" s="14"/>
      <c r="D106" s="14"/>
      <c r="E106" s="14"/>
      <c r="F106" s="14"/>
      <c r="G106" s="14"/>
    </row>
    <row r="107" spans="1:7">
      <c r="A107" s="14"/>
      <c r="B107" s="14"/>
      <c r="C107" s="14"/>
      <c r="D107" s="14"/>
      <c r="E107" s="14"/>
      <c r="F107" s="14"/>
      <c r="G107" s="14"/>
    </row>
    <row r="108" spans="1:7">
      <c r="A108" s="14"/>
      <c r="B108" s="14"/>
      <c r="C108" s="14"/>
      <c r="D108" s="14"/>
      <c r="E108" s="14"/>
      <c r="F108" s="14"/>
      <c r="G108" s="14"/>
    </row>
    <row r="109" spans="1:7">
      <c r="A109" s="14"/>
      <c r="B109" s="14"/>
      <c r="C109" s="14"/>
      <c r="D109" s="14"/>
      <c r="E109" s="14"/>
      <c r="F109" s="14"/>
      <c r="G109" s="14"/>
    </row>
    <row r="110" spans="1:7">
      <c r="A110" s="14"/>
      <c r="B110" s="14"/>
      <c r="C110" s="14"/>
      <c r="D110" s="14"/>
      <c r="E110" s="14"/>
      <c r="F110" s="14"/>
      <c r="G110" s="14"/>
    </row>
    <row r="111" spans="1:7">
      <c r="A111" s="14"/>
      <c r="B111" s="14"/>
      <c r="C111" s="14"/>
      <c r="D111" s="14"/>
      <c r="E111" s="14"/>
      <c r="F111" s="14"/>
      <c r="G111" s="14"/>
    </row>
    <row r="112" spans="1:7">
      <c r="A112" s="14"/>
      <c r="B112" s="14"/>
      <c r="C112" s="14"/>
      <c r="D112" s="14"/>
      <c r="E112" s="14"/>
      <c r="F112" s="14"/>
      <c r="G112" s="14"/>
    </row>
    <row r="113" spans="1:7">
      <c r="A113" s="14"/>
      <c r="B113" s="14"/>
      <c r="C113" s="14"/>
      <c r="D113" s="14"/>
      <c r="E113" s="14"/>
      <c r="F113" s="14"/>
      <c r="G113" s="14"/>
    </row>
    <row r="114" spans="1:7">
      <c r="A114" s="14"/>
      <c r="B114" s="14"/>
      <c r="C114" s="14"/>
      <c r="D114" s="14"/>
      <c r="E114" s="14"/>
      <c r="F114" s="14"/>
      <c r="G114" s="14"/>
    </row>
    <row r="115" spans="1:7">
      <c r="A115" s="14"/>
      <c r="B115" s="14"/>
      <c r="C115" s="14"/>
      <c r="D115" s="14"/>
      <c r="E115" s="14"/>
      <c r="F115" s="14"/>
      <c r="G115" s="14"/>
    </row>
    <row r="116" spans="1:7">
      <c r="A116" s="14"/>
      <c r="B116" s="14"/>
      <c r="C116" s="14"/>
      <c r="D116" s="14"/>
      <c r="E116" s="14"/>
      <c r="F116" s="14"/>
      <c r="G116" s="14"/>
    </row>
    <row r="117" spans="1:7">
      <c r="A117" s="14"/>
      <c r="B117" s="14"/>
      <c r="C117" s="14"/>
      <c r="D117" s="14"/>
      <c r="E117" s="14"/>
      <c r="F117" s="14"/>
      <c r="G117" s="14"/>
    </row>
    <row r="118" spans="1:7">
      <c r="A118" s="14"/>
      <c r="B118" s="14"/>
      <c r="C118" s="14"/>
      <c r="D118" s="14"/>
      <c r="E118" s="14"/>
      <c r="F118" s="14"/>
      <c r="G118" s="14"/>
    </row>
    <row r="119" spans="1:7">
      <c r="A119" s="14"/>
      <c r="B119" s="14"/>
      <c r="C119" s="14"/>
      <c r="D119" s="14"/>
      <c r="E119" s="14"/>
      <c r="F119" s="14"/>
      <c r="G119" s="14"/>
    </row>
    <row r="120" spans="1:7">
      <c r="A120" s="14"/>
      <c r="B120" s="14"/>
      <c r="C120" s="14"/>
      <c r="D120" s="14"/>
      <c r="E120" s="14"/>
      <c r="F120" s="14"/>
      <c r="G120" s="14"/>
    </row>
    <row r="121" spans="1:7">
      <c r="A121" s="14"/>
      <c r="B121" s="14"/>
      <c r="C121" s="14"/>
      <c r="D121" s="14"/>
      <c r="E121" s="14"/>
      <c r="F121" s="14"/>
      <c r="G121" s="14"/>
    </row>
    <row r="122" spans="1:7">
      <c r="A122" s="14"/>
      <c r="B122" s="14"/>
      <c r="C122" s="14"/>
      <c r="D122" s="14"/>
      <c r="E122" s="14"/>
      <c r="F122" s="14"/>
      <c r="G122" s="14"/>
    </row>
    <row r="123" spans="1:7">
      <c r="A123" s="14"/>
      <c r="B123" s="14"/>
      <c r="C123" s="14"/>
      <c r="D123" s="14"/>
      <c r="E123" s="14"/>
      <c r="F123" s="14"/>
      <c r="G123" s="14"/>
    </row>
    <row r="124" spans="1:7">
      <c r="A124" s="14"/>
      <c r="B124" s="14"/>
      <c r="C124" s="14"/>
      <c r="D124" s="14"/>
      <c r="E124" s="14"/>
      <c r="F124" s="14"/>
      <c r="G124" s="14"/>
    </row>
    <row r="125" spans="1:7">
      <c r="A125" s="14"/>
      <c r="B125" s="14"/>
      <c r="C125" s="14"/>
      <c r="D125" s="14"/>
      <c r="E125" s="14"/>
      <c r="F125" s="14"/>
      <c r="G125" s="14"/>
    </row>
    <row r="126" spans="1:7">
      <c r="A126" s="14"/>
      <c r="B126" s="14"/>
      <c r="C126" s="14"/>
      <c r="D126" s="14"/>
      <c r="E126" s="14"/>
      <c r="F126" s="14"/>
      <c r="G126" s="14"/>
    </row>
    <row r="127" spans="1:7">
      <c r="A127" s="14"/>
      <c r="B127" s="14"/>
      <c r="C127" s="14"/>
      <c r="D127" s="14"/>
      <c r="E127" s="14"/>
      <c r="F127" s="14"/>
      <c r="G127" s="14"/>
    </row>
    <row r="128" spans="1:7">
      <c r="A128" s="14"/>
      <c r="B128" s="14"/>
      <c r="C128" s="14"/>
      <c r="D128" s="14"/>
      <c r="E128" s="14"/>
      <c r="F128" s="14"/>
      <c r="G128" s="14"/>
    </row>
    <row r="129" spans="1:7">
      <c r="A129" s="14"/>
      <c r="B129" s="14"/>
      <c r="C129" s="14"/>
      <c r="D129" s="14"/>
      <c r="E129" s="14"/>
      <c r="F129" s="14"/>
      <c r="G129" s="14"/>
    </row>
    <row r="130" spans="1:7">
      <c r="A130" s="14"/>
      <c r="B130" s="14"/>
      <c r="C130" s="14"/>
      <c r="D130" s="14"/>
      <c r="E130" s="14"/>
      <c r="F130" s="14"/>
      <c r="G130" s="14"/>
    </row>
    <row r="131" spans="1:7">
      <c r="A131" s="14"/>
      <c r="B131" s="14"/>
      <c r="C131" s="14"/>
      <c r="D131" s="14"/>
      <c r="E131" s="14"/>
      <c r="F131" s="14"/>
      <c r="G131" s="14"/>
    </row>
    <row r="132" spans="1:7">
      <c r="A132" s="14"/>
      <c r="B132" s="14"/>
      <c r="C132" s="14"/>
      <c r="D132" s="14"/>
      <c r="E132" s="14"/>
      <c r="F132" s="14"/>
      <c r="G132" s="14"/>
    </row>
    <row r="133" spans="1:7">
      <c r="A133" s="14"/>
      <c r="B133" s="14"/>
      <c r="C133" s="14"/>
      <c r="D133" s="14"/>
      <c r="E133" s="14"/>
      <c r="F133" s="14"/>
      <c r="G133" s="14"/>
    </row>
    <row r="134" spans="1:7">
      <c r="A134" s="14"/>
      <c r="B134" s="14"/>
      <c r="C134" s="14"/>
      <c r="D134" s="14"/>
      <c r="E134" s="14"/>
      <c r="F134" s="14"/>
      <c r="G134" s="14"/>
    </row>
    <row r="135" spans="1:7">
      <c r="A135" s="14"/>
      <c r="B135" s="14"/>
      <c r="C135" s="14"/>
      <c r="D135" s="14"/>
      <c r="E135" s="14"/>
      <c r="F135" s="14"/>
      <c r="G135" s="14"/>
    </row>
    <row r="136" spans="1:7">
      <c r="A136" s="14"/>
      <c r="B136" s="14"/>
      <c r="C136" s="14"/>
      <c r="D136" s="14"/>
      <c r="E136" s="14"/>
      <c r="F136" s="14"/>
      <c r="G136" s="14"/>
    </row>
    <row r="137" spans="1:7">
      <c r="A137" s="14"/>
      <c r="B137" s="14"/>
      <c r="C137" s="14"/>
      <c r="D137" s="14"/>
      <c r="E137" s="14"/>
      <c r="F137" s="14"/>
      <c r="G137" s="14"/>
    </row>
    <row r="138" spans="1:7">
      <c r="A138" s="14"/>
      <c r="B138" s="14"/>
      <c r="C138" s="14"/>
      <c r="D138" s="14"/>
      <c r="E138" s="14"/>
      <c r="F138" s="14"/>
      <c r="G138" s="14"/>
    </row>
    <row r="139" spans="1:7">
      <c r="A139" s="14"/>
      <c r="B139" s="14"/>
      <c r="C139" s="14"/>
      <c r="D139" s="14"/>
      <c r="E139" s="14"/>
      <c r="F139" s="14"/>
      <c r="G139" s="14"/>
    </row>
    <row r="140" spans="1:7">
      <c r="A140" s="14"/>
      <c r="B140" s="14"/>
      <c r="C140" s="14"/>
      <c r="D140" s="14"/>
      <c r="E140" s="14"/>
      <c r="F140" s="14"/>
      <c r="G140" s="14"/>
    </row>
    <row r="141" spans="1:7">
      <c r="A141" s="14"/>
      <c r="B141" s="14"/>
      <c r="C141" s="14"/>
      <c r="D141" s="14"/>
      <c r="E141" s="14"/>
      <c r="F141" s="14"/>
      <c r="G141" s="14"/>
    </row>
    <row r="142" spans="1:7">
      <c r="A142" s="14"/>
      <c r="B142" s="14"/>
      <c r="C142" s="14"/>
      <c r="D142" s="14"/>
      <c r="E142" s="14"/>
      <c r="F142" s="14"/>
      <c r="G142" s="14"/>
    </row>
    <row r="143" spans="1:7">
      <c r="A143" s="14"/>
      <c r="B143" s="14"/>
      <c r="C143" s="14"/>
      <c r="D143" s="14"/>
      <c r="E143" s="14"/>
      <c r="F143" s="14"/>
      <c r="G143" s="14"/>
    </row>
    <row r="144" spans="1:7">
      <c r="A144" s="14"/>
      <c r="B144" s="14"/>
      <c r="C144" s="14"/>
      <c r="D144" s="14"/>
      <c r="E144" s="14"/>
      <c r="F144" s="14"/>
      <c r="G144" s="14"/>
    </row>
    <row r="145" spans="1:7">
      <c r="A145" s="14"/>
      <c r="B145" s="14"/>
      <c r="C145" s="14"/>
      <c r="D145" s="14"/>
      <c r="E145" s="14"/>
      <c r="F145" s="14"/>
      <c r="G145" s="14"/>
    </row>
    <row r="146" spans="1:7">
      <c r="A146" s="14"/>
      <c r="B146" s="14"/>
      <c r="C146" s="14"/>
      <c r="D146" s="14"/>
      <c r="E146" s="14"/>
      <c r="F146" s="14"/>
      <c r="G146" s="14"/>
    </row>
    <row r="147" spans="1:7">
      <c r="A147" s="14"/>
      <c r="B147" s="14"/>
      <c r="C147" s="14"/>
      <c r="D147" s="14"/>
      <c r="E147" s="14"/>
      <c r="F147" s="14"/>
      <c r="G147" s="14"/>
    </row>
    <row r="148" spans="1:7">
      <c r="A148" s="14"/>
      <c r="B148" s="14"/>
      <c r="C148" s="14"/>
      <c r="D148" s="14"/>
      <c r="E148" s="14"/>
      <c r="F148" s="14"/>
      <c r="G148" s="14"/>
    </row>
    <row r="149" spans="1:7">
      <c r="A149" s="14"/>
      <c r="B149" s="14"/>
      <c r="C149" s="14"/>
      <c r="D149" s="14"/>
      <c r="E149" s="14"/>
      <c r="F149" s="14"/>
      <c r="G149" s="14"/>
    </row>
    <row r="150" spans="1:7">
      <c r="A150" s="14"/>
      <c r="B150" s="14"/>
      <c r="C150" s="14"/>
      <c r="D150" s="14"/>
      <c r="E150" s="14"/>
      <c r="F150" s="14"/>
      <c r="G150" s="14"/>
    </row>
    <row r="151" spans="1:7">
      <c r="A151" s="14"/>
      <c r="B151" s="14"/>
      <c r="C151" s="14"/>
      <c r="D151" s="14"/>
      <c r="E151" s="14"/>
      <c r="F151" s="14"/>
      <c r="G151" s="14"/>
    </row>
    <row r="152" spans="1:7">
      <c r="A152" s="14"/>
      <c r="B152" s="14"/>
      <c r="C152" s="14"/>
      <c r="D152" s="14"/>
      <c r="E152" s="14"/>
      <c r="F152" s="14"/>
      <c r="G152" s="14"/>
    </row>
    <row r="153" spans="1:7">
      <c r="A153" s="14"/>
      <c r="B153" s="14"/>
      <c r="C153" s="14"/>
      <c r="D153" s="14"/>
      <c r="E153" s="14"/>
      <c r="F153" s="14"/>
      <c r="G153" s="14"/>
    </row>
    <row r="154" spans="1:7">
      <c r="A154" s="14"/>
      <c r="B154" s="14"/>
      <c r="C154" s="14"/>
      <c r="D154" s="14"/>
      <c r="E154" s="14"/>
      <c r="F154" s="14"/>
      <c r="G154" s="14"/>
    </row>
    <row r="155" spans="1:7">
      <c r="A155" s="14"/>
      <c r="B155" s="14"/>
      <c r="C155" s="14"/>
      <c r="D155" s="14"/>
      <c r="E155" s="14"/>
      <c r="F155" s="14"/>
      <c r="G155" s="14"/>
    </row>
    <row r="156" spans="1:7">
      <c r="A156" s="14"/>
      <c r="B156" s="14"/>
      <c r="C156" s="14"/>
      <c r="D156" s="14"/>
      <c r="E156" s="14"/>
      <c r="F156" s="14"/>
      <c r="G156" s="14"/>
    </row>
    <row r="157" spans="1:7">
      <c r="A157" s="14"/>
      <c r="B157" s="14"/>
      <c r="C157" s="14"/>
      <c r="D157" s="14"/>
      <c r="E157" s="14"/>
      <c r="F157" s="14"/>
      <c r="G157" s="14"/>
    </row>
    <row r="158" spans="1:7">
      <c r="A158" s="14"/>
      <c r="B158" s="14"/>
      <c r="C158" s="14"/>
      <c r="D158" s="14"/>
      <c r="E158" s="14"/>
      <c r="F158" s="14"/>
      <c r="G158" s="14"/>
    </row>
    <row r="159" spans="1:7">
      <c r="A159" s="14"/>
      <c r="B159" s="14"/>
      <c r="C159" s="14"/>
      <c r="D159" s="14"/>
      <c r="E159" s="14"/>
      <c r="F159" s="14"/>
      <c r="G159" s="14"/>
    </row>
    <row r="160" spans="1:7">
      <c r="A160" s="14"/>
      <c r="B160" s="14"/>
      <c r="C160" s="14"/>
      <c r="D160" s="14"/>
      <c r="E160" s="14"/>
      <c r="F160" s="14"/>
      <c r="G160" s="14"/>
    </row>
    <row r="161" spans="1:7">
      <c r="A161" s="14"/>
      <c r="B161" s="14"/>
      <c r="C161" s="14"/>
      <c r="D161" s="14"/>
      <c r="E161" s="14"/>
      <c r="F161" s="14"/>
      <c r="G161" s="14"/>
    </row>
    <row r="162" spans="1:7">
      <c r="A162" s="14"/>
      <c r="B162" s="14"/>
      <c r="C162" s="14"/>
      <c r="D162" s="14"/>
      <c r="E162" s="14"/>
      <c r="F162" s="14"/>
      <c r="G162" s="14"/>
    </row>
    <row r="163" spans="1:7">
      <c r="A163" s="14"/>
      <c r="B163" s="14"/>
      <c r="C163" s="14"/>
      <c r="D163" s="14"/>
      <c r="E163" s="14"/>
      <c r="F163" s="14"/>
      <c r="G163" s="14"/>
    </row>
    <row r="164" spans="1:7">
      <c r="A164" s="14"/>
      <c r="B164" s="14"/>
      <c r="C164" s="14"/>
      <c r="D164" s="14"/>
      <c r="E164" s="14"/>
      <c r="F164" s="14"/>
      <c r="G164" s="14"/>
    </row>
    <row r="165" spans="1:7">
      <c r="A165" s="14"/>
      <c r="B165" s="14"/>
      <c r="C165" s="14"/>
      <c r="D165" s="14"/>
      <c r="E165" s="14"/>
      <c r="F165" s="14"/>
      <c r="G165" s="14"/>
    </row>
    <row r="166" spans="1:7">
      <c r="A166" s="14"/>
      <c r="B166" s="14"/>
      <c r="C166" s="14"/>
      <c r="D166" s="14"/>
      <c r="E166" s="14"/>
      <c r="F166" s="14"/>
      <c r="G166" s="14"/>
    </row>
    <row r="167" spans="1:7">
      <c r="A167" s="14"/>
      <c r="B167" s="14"/>
      <c r="C167" s="14"/>
      <c r="D167" s="14"/>
      <c r="E167" s="14"/>
      <c r="F167" s="14"/>
      <c r="G167" s="14"/>
    </row>
    <row r="168" spans="1:7">
      <c r="A168" s="14"/>
      <c r="B168" s="14"/>
      <c r="C168" s="14"/>
      <c r="D168" s="14"/>
      <c r="E168" s="14"/>
      <c r="F168" s="14"/>
      <c r="G168" s="14"/>
    </row>
    <row r="169" spans="1:7">
      <c r="A169" s="14"/>
      <c r="B169" s="14"/>
      <c r="C169" s="14"/>
      <c r="D169" s="14"/>
      <c r="E169" s="14"/>
      <c r="F169" s="14"/>
      <c r="G169" s="14"/>
    </row>
    <row r="170" spans="1:7">
      <c r="A170" s="14"/>
      <c r="B170" s="14"/>
      <c r="C170" s="14"/>
      <c r="D170" s="14"/>
      <c r="E170" s="14"/>
      <c r="F170" s="14"/>
      <c r="G170" s="14"/>
    </row>
    <row r="171" spans="1:7">
      <c r="A171" s="14"/>
      <c r="B171" s="14"/>
      <c r="C171" s="14"/>
      <c r="D171" s="14"/>
      <c r="E171" s="14"/>
      <c r="F171" s="14"/>
      <c r="G171" s="14"/>
    </row>
    <row r="172" spans="1:7">
      <c r="A172" s="14"/>
      <c r="B172" s="14"/>
      <c r="C172" s="14"/>
      <c r="D172" s="14"/>
      <c r="E172" s="14"/>
      <c r="F172" s="14"/>
      <c r="G172" s="14"/>
    </row>
    <row r="173" spans="1:7">
      <c r="A173" s="14"/>
      <c r="B173" s="14"/>
      <c r="C173" s="14"/>
      <c r="D173" s="14"/>
      <c r="E173" s="14"/>
      <c r="F173" s="14"/>
      <c r="G173" s="14"/>
    </row>
    <row r="174" spans="1:7">
      <c r="A174" s="14"/>
      <c r="B174" s="14"/>
      <c r="C174" s="14"/>
      <c r="D174" s="14"/>
      <c r="E174" s="14"/>
      <c r="F174" s="14"/>
      <c r="G174" s="14"/>
    </row>
    <row r="175" spans="1:7">
      <c r="A175" s="14"/>
      <c r="B175" s="14"/>
      <c r="C175" s="14"/>
      <c r="D175" s="14"/>
      <c r="E175" s="14"/>
      <c r="F175" s="14"/>
      <c r="G175" s="14"/>
    </row>
    <row r="176" spans="1:7">
      <c r="A176" s="14"/>
      <c r="B176" s="14"/>
      <c r="C176" s="14"/>
      <c r="D176" s="14"/>
      <c r="E176" s="14"/>
      <c r="F176" s="14"/>
      <c r="G176" s="14"/>
    </row>
    <row r="177" spans="1:7">
      <c r="A177" s="14"/>
      <c r="B177" s="14"/>
      <c r="C177" s="14"/>
      <c r="D177" s="14"/>
      <c r="E177" s="14"/>
      <c r="F177" s="14"/>
      <c r="G177" s="14"/>
    </row>
    <row r="178" spans="1:7">
      <c r="A178" s="14"/>
      <c r="B178" s="14"/>
      <c r="C178" s="14"/>
      <c r="D178" s="14"/>
      <c r="E178" s="14"/>
      <c r="F178" s="14"/>
      <c r="G178" s="14"/>
    </row>
    <row r="179" spans="1:7">
      <c r="A179" s="14"/>
      <c r="B179" s="14"/>
      <c r="C179" s="14"/>
      <c r="D179" s="14"/>
      <c r="E179" s="14"/>
      <c r="F179" s="14"/>
      <c r="G179" s="14"/>
    </row>
    <row r="180" spans="1:7">
      <c r="A180" s="14"/>
      <c r="B180" s="14"/>
      <c r="C180" s="14"/>
      <c r="D180" s="14"/>
      <c r="E180" s="14"/>
      <c r="F180" s="14"/>
      <c r="G180" s="14"/>
    </row>
    <row r="181" spans="1:7">
      <c r="A181" s="14"/>
      <c r="B181" s="14"/>
      <c r="C181" s="14"/>
      <c r="D181" s="14"/>
      <c r="E181" s="14"/>
      <c r="F181" s="14"/>
      <c r="G181" s="14"/>
    </row>
    <row r="182" spans="1:7">
      <c r="A182" s="14"/>
      <c r="B182" s="14"/>
      <c r="C182" s="14"/>
      <c r="D182" s="14"/>
      <c r="E182" s="14"/>
      <c r="F182" s="14"/>
      <c r="G182" s="14"/>
    </row>
    <row r="183" spans="1:7">
      <c r="A183" s="14"/>
      <c r="B183" s="14"/>
      <c r="C183" s="14"/>
      <c r="D183" s="14"/>
      <c r="E183" s="14"/>
      <c r="F183" s="14"/>
      <c r="G183" s="14"/>
    </row>
    <row r="184" spans="1:7">
      <c r="A184" s="14"/>
      <c r="B184" s="14"/>
      <c r="C184" s="14"/>
      <c r="D184" s="14"/>
      <c r="E184" s="14"/>
      <c r="F184" s="14"/>
      <c r="G184" s="14"/>
    </row>
    <row r="185" spans="1:7">
      <c r="A185" s="14"/>
      <c r="B185" s="14"/>
      <c r="C185" s="14"/>
      <c r="D185" s="14"/>
      <c r="E185" s="14"/>
      <c r="F185" s="14"/>
      <c r="G185" s="14"/>
    </row>
    <row r="186" spans="1:7">
      <c r="A186" s="14"/>
      <c r="B186" s="14"/>
      <c r="C186" s="14"/>
      <c r="D186" s="14"/>
      <c r="E186" s="14"/>
      <c r="F186" s="14"/>
      <c r="G186" s="14"/>
    </row>
    <row r="187" spans="1:7">
      <c r="A187" s="14"/>
      <c r="B187" s="14"/>
      <c r="C187" s="14"/>
      <c r="D187" s="14"/>
      <c r="E187" s="14"/>
      <c r="F187" s="14"/>
      <c r="G187" s="14"/>
    </row>
    <row r="188" spans="1:7">
      <c r="A188" s="14"/>
      <c r="B188" s="14"/>
      <c r="C188" s="14"/>
      <c r="D188" s="14"/>
      <c r="E188" s="14"/>
      <c r="F188" s="14"/>
      <c r="G188" s="14"/>
    </row>
    <row r="189" spans="1:7">
      <c r="A189" s="14"/>
      <c r="B189" s="14"/>
      <c r="C189" s="14"/>
      <c r="D189" s="14"/>
      <c r="E189" s="14"/>
      <c r="F189" s="14"/>
      <c r="G189" s="14"/>
    </row>
    <row r="190" spans="1:7">
      <c r="A190" s="14"/>
      <c r="B190" s="14"/>
      <c r="C190" s="14"/>
      <c r="D190" s="14"/>
      <c r="E190" s="14"/>
      <c r="F190" s="14"/>
      <c r="G190" s="14"/>
    </row>
    <row r="191" spans="1:7">
      <c r="A191" s="14"/>
      <c r="B191" s="14"/>
      <c r="C191" s="14"/>
      <c r="D191" s="14"/>
      <c r="E191" s="14"/>
      <c r="F191" s="14"/>
      <c r="G191" s="14"/>
    </row>
    <row r="192" spans="1:7">
      <c r="A192" s="14"/>
      <c r="B192" s="14"/>
      <c r="C192" s="14"/>
      <c r="D192" s="14"/>
      <c r="E192" s="14"/>
      <c r="F192" s="14"/>
      <c r="G192" s="14"/>
    </row>
    <row r="193" spans="1:7">
      <c r="A193" s="14"/>
      <c r="B193" s="14"/>
      <c r="C193" s="14"/>
      <c r="D193" s="14"/>
      <c r="E193" s="14"/>
      <c r="F193" s="14"/>
      <c r="G193" s="14"/>
    </row>
    <row r="194" spans="1:7">
      <c r="A194" s="14"/>
      <c r="B194" s="14"/>
      <c r="C194" s="14"/>
      <c r="D194" s="14"/>
      <c r="E194" s="14"/>
      <c r="F194" s="14"/>
      <c r="G194" s="14"/>
    </row>
    <row r="195" spans="1:7">
      <c r="A195" s="14"/>
      <c r="B195" s="14"/>
      <c r="C195" s="14"/>
      <c r="D195" s="14"/>
      <c r="E195" s="14"/>
      <c r="F195" s="14"/>
      <c r="G195" s="14"/>
    </row>
    <row r="196" spans="1:7">
      <c r="A196" s="14"/>
      <c r="B196" s="14"/>
      <c r="C196" s="14"/>
      <c r="D196" s="14"/>
      <c r="E196" s="14"/>
      <c r="F196" s="14"/>
      <c r="G196" s="14"/>
    </row>
    <row r="197" spans="1:7">
      <c r="A197" s="14"/>
      <c r="B197" s="14"/>
      <c r="C197" s="14"/>
      <c r="D197" s="14"/>
      <c r="E197" s="14"/>
      <c r="F197" s="14"/>
      <c r="G197" s="14"/>
    </row>
    <row r="198" spans="1:7">
      <c r="A198" s="14"/>
      <c r="B198" s="14"/>
      <c r="C198" s="14"/>
      <c r="D198" s="14"/>
      <c r="E198" s="14"/>
      <c r="F198" s="14"/>
      <c r="G198" s="14"/>
    </row>
    <row r="199" spans="1:7">
      <c r="A199" s="14"/>
      <c r="B199" s="14"/>
      <c r="C199" s="14"/>
      <c r="D199" s="14"/>
      <c r="E199" s="14"/>
      <c r="F199" s="14"/>
      <c r="G199" s="14"/>
    </row>
    <row r="200" spans="1:7">
      <c r="A200" s="14"/>
      <c r="B200" s="14"/>
      <c r="C200" s="14"/>
      <c r="D200" s="14"/>
      <c r="E200" s="14"/>
      <c r="F200" s="14"/>
      <c r="G200" s="14"/>
    </row>
    <row r="201" spans="1:7">
      <c r="A201" s="14"/>
      <c r="B201" s="14"/>
      <c r="C201" s="14"/>
      <c r="D201" s="14"/>
      <c r="E201" s="14"/>
      <c r="F201" s="14"/>
      <c r="G201" s="14"/>
    </row>
    <row r="202" spans="1:7">
      <c r="A202" s="14"/>
      <c r="B202" s="14"/>
      <c r="C202" s="14"/>
      <c r="D202" s="14"/>
      <c r="E202" s="14"/>
      <c r="F202" s="14"/>
      <c r="G202" s="14"/>
    </row>
    <row r="203" spans="1:7">
      <c r="A203" s="14"/>
      <c r="B203" s="14"/>
      <c r="C203" s="14"/>
      <c r="D203" s="14"/>
      <c r="E203" s="14"/>
      <c r="F203" s="14"/>
      <c r="G203" s="14"/>
    </row>
    <row r="204" spans="1:7">
      <c r="A204" s="14"/>
      <c r="B204" s="14"/>
      <c r="C204" s="14"/>
      <c r="D204" s="14"/>
      <c r="E204" s="14"/>
      <c r="F204" s="14"/>
      <c r="G204" s="14"/>
    </row>
    <row r="205" spans="1:7">
      <c r="A205" s="14"/>
      <c r="B205" s="14"/>
      <c r="C205" s="14"/>
      <c r="D205" s="14"/>
      <c r="E205" s="14"/>
      <c r="F205" s="14"/>
      <c r="G205" s="14"/>
    </row>
    <row r="206" spans="1:7">
      <c r="A206" s="14"/>
      <c r="B206" s="14"/>
      <c r="C206" s="14"/>
      <c r="D206" s="14"/>
      <c r="E206" s="14"/>
      <c r="F206" s="14"/>
      <c r="G206" s="14"/>
    </row>
    <row r="207" spans="1:7">
      <c r="A207" s="14"/>
      <c r="B207" s="14"/>
      <c r="C207" s="14"/>
      <c r="D207" s="14"/>
      <c r="E207" s="14"/>
      <c r="F207" s="14"/>
      <c r="G207" s="14"/>
    </row>
    <row r="208" spans="1:7">
      <c r="A208" s="14"/>
      <c r="B208" s="14"/>
      <c r="C208" s="14"/>
      <c r="D208" s="14"/>
      <c r="E208" s="14"/>
      <c r="F208" s="14"/>
      <c r="G208" s="14"/>
    </row>
    <row r="209" spans="1:7">
      <c r="A209" s="14"/>
      <c r="B209" s="14"/>
      <c r="C209" s="14"/>
      <c r="D209" s="14"/>
      <c r="E209" s="14"/>
      <c r="F209" s="14"/>
      <c r="G209" s="14"/>
    </row>
    <row r="210" spans="1:7">
      <c r="A210" s="14"/>
      <c r="B210" s="14"/>
      <c r="C210" s="14"/>
      <c r="D210" s="14"/>
      <c r="E210" s="14"/>
      <c r="F210" s="14"/>
      <c r="G210" s="14"/>
    </row>
    <row r="211" spans="1:7">
      <c r="A211" s="14"/>
      <c r="B211" s="14"/>
      <c r="C211" s="14"/>
      <c r="D211" s="14"/>
      <c r="E211" s="14"/>
      <c r="F211" s="14"/>
      <c r="G211" s="14"/>
    </row>
    <row r="212" spans="1:7">
      <c r="A212" s="14"/>
      <c r="B212" s="14"/>
      <c r="C212" s="14"/>
      <c r="D212" s="14"/>
      <c r="E212" s="14"/>
      <c r="F212" s="14"/>
      <c r="G212" s="14"/>
    </row>
    <row r="213" spans="1:7">
      <c r="A213" s="14"/>
      <c r="B213" s="14"/>
      <c r="C213" s="14"/>
      <c r="D213" s="14"/>
      <c r="E213" s="14"/>
      <c r="F213" s="14"/>
      <c r="G213" s="14"/>
    </row>
    <row r="214" spans="1:7">
      <c r="A214" s="14"/>
      <c r="B214" s="14"/>
      <c r="C214" s="14"/>
      <c r="D214" s="14"/>
      <c r="E214" s="14"/>
      <c r="F214" s="14"/>
      <c r="G214" s="14"/>
    </row>
    <row r="215" spans="1:7">
      <c r="A215" s="14"/>
      <c r="B215" s="14"/>
      <c r="C215" s="14"/>
      <c r="D215" s="14"/>
      <c r="E215" s="14"/>
      <c r="F215" s="14"/>
      <c r="G215" s="14"/>
    </row>
    <row r="216" spans="1:7">
      <c r="A216" s="14"/>
      <c r="B216" s="14"/>
      <c r="C216" s="14"/>
      <c r="D216" s="14"/>
      <c r="E216" s="14"/>
      <c r="F216" s="14"/>
      <c r="G216" s="14"/>
    </row>
    <row r="217" spans="1:7">
      <c r="A217" s="14"/>
      <c r="B217" s="14"/>
      <c r="C217" s="14"/>
      <c r="D217" s="14"/>
      <c r="E217" s="14"/>
      <c r="F217" s="14"/>
      <c r="G217" s="14"/>
    </row>
    <row r="218" spans="1:7">
      <c r="A218" s="14"/>
      <c r="B218" s="14"/>
      <c r="C218" s="14"/>
      <c r="D218" s="14"/>
      <c r="E218" s="14"/>
      <c r="F218" s="14"/>
      <c r="G218" s="14"/>
    </row>
    <row r="219" spans="1:7">
      <c r="A219" s="14"/>
      <c r="B219" s="14"/>
      <c r="C219" s="14"/>
      <c r="D219" s="14"/>
      <c r="E219" s="14"/>
      <c r="F219" s="14"/>
      <c r="G219" s="14"/>
    </row>
    <row r="220" spans="1:7">
      <c r="A220" s="14"/>
      <c r="B220" s="14"/>
      <c r="C220" s="14"/>
      <c r="D220" s="14"/>
      <c r="E220" s="14"/>
      <c r="F220" s="14"/>
      <c r="G220" s="14"/>
    </row>
    <row r="221" spans="1:7">
      <c r="A221" s="14"/>
      <c r="B221" s="14"/>
      <c r="C221" s="14"/>
      <c r="D221" s="14"/>
      <c r="E221" s="14"/>
      <c r="F221" s="14"/>
      <c r="G221" s="14"/>
    </row>
    <row r="222" spans="1:7">
      <c r="A222" s="14"/>
      <c r="B222" s="14"/>
      <c r="C222" s="14"/>
      <c r="D222" s="14"/>
      <c r="E222" s="14"/>
      <c r="F222" s="14"/>
      <c r="G222" s="14"/>
    </row>
    <row r="223" spans="1:7">
      <c r="A223" s="14"/>
      <c r="B223" s="14"/>
      <c r="C223" s="14"/>
      <c r="D223" s="14"/>
      <c r="E223" s="14"/>
      <c r="F223" s="14"/>
      <c r="G223" s="14"/>
    </row>
    <row r="224" spans="1:7">
      <c r="A224" s="14"/>
      <c r="B224" s="14"/>
      <c r="C224" s="14"/>
      <c r="D224" s="14"/>
      <c r="E224" s="14"/>
      <c r="F224" s="14"/>
      <c r="G224" s="14"/>
    </row>
    <row r="225" spans="1:7">
      <c r="A225" s="14"/>
      <c r="B225" s="14"/>
      <c r="C225" s="14"/>
      <c r="D225" s="14"/>
      <c r="E225" s="14"/>
      <c r="F225" s="14"/>
      <c r="G225" s="14"/>
    </row>
    <row r="226" spans="1:7">
      <c r="A226" s="14"/>
      <c r="B226" s="14"/>
      <c r="C226" s="14"/>
      <c r="D226" s="14"/>
      <c r="E226" s="14"/>
      <c r="F226" s="14"/>
      <c r="G226" s="14"/>
    </row>
    <row r="227" spans="1:7">
      <c r="A227" s="14"/>
      <c r="B227" s="14"/>
      <c r="C227" s="14"/>
      <c r="D227" s="14"/>
      <c r="E227" s="14"/>
      <c r="F227" s="14"/>
      <c r="G227" s="14"/>
    </row>
    <row r="228" spans="1:7">
      <c r="A228" s="14"/>
      <c r="B228" s="14"/>
      <c r="C228" s="14"/>
      <c r="D228" s="14"/>
      <c r="E228" s="14"/>
      <c r="F228" s="14"/>
      <c r="G228" s="14"/>
    </row>
    <row r="229" spans="1:7">
      <c r="A229" s="14"/>
      <c r="B229" s="14"/>
      <c r="C229" s="14"/>
      <c r="D229" s="14"/>
      <c r="E229" s="14"/>
      <c r="F229" s="14"/>
      <c r="G229" s="14"/>
    </row>
    <row r="230" spans="1:7">
      <c r="A230" s="14"/>
      <c r="B230" s="14"/>
      <c r="C230" s="14"/>
      <c r="D230" s="14"/>
      <c r="E230" s="14"/>
      <c r="F230" s="14"/>
      <c r="G230" s="14"/>
    </row>
    <row r="231" spans="1:7">
      <c r="A231" s="14"/>
      <c r="B231" s="14"/>
      <c r="C231" s="14"/>
      <c r="D231" s="14"/>
      <c r="E231" s="14"/>
      <c r="F231" s="14"/>
      <c r="G231" s="14"/>
    </row>
    <row r="232" spans="1:7">
      <c r="A232" s="14"/>
      <c r="B232" s="14"/>
      <c r="C232" s="14"/>
      <c r="D232" s="14"/>
      <c r="E232" s="14"/>
      <c r="F232" s="14"/>
      <c r="G232" s="14"/>
    </row>
    <row r="233" spans="1:7">
      <c r="A233" s="14"/>
      <c r="B233" s="14"/>
      <c r="C233" s="14"/>
      <c r="D233" s="14"/>
      <c r="E233" s="14"/>
      <c r="F233" s="14"/>
      <c r="G233" s="14"/>
    </row>
    <row r="234" spans="1:7">
      <c r="A234" s="14"/>
      <c r="B234" s="14"/>
      <c r="C234" s="14"/>
      <c r="D234" s="14"/>
      <c r="E234" s="14"/>
      <c r="F234" s="14"/>
      <c r="G234" s="14"/>
    </row>
    <row r="235" spans="1:7">
      <c r="A235" s="14"/>
      <c r="B235" s="14"/>
      <c r="C235" s="14"/>
      <c r="D235" s="14"/>
      <c r="E235" s="14"/>
      <c r="F235" s="14"/>
      <c r="G235" s="14"/>
    </row>
    <row r="236" spans="1:7">
      <c r="A236" s="14"/>
      <c r="B236" s="14"/>
      <c r="C236" s="14"/>
      <c r="D236" s="14"/>
      <c r="E236" s="14"/>
      <c r="F236" s="14"/>
      <c r="G236" s="14"/>
    </row>
    <row r="237" spans="1:7">
      <c r="A237" s="14"/>
      <c r="B237" s="14"/>
      <c r="C237" s="14"/>
      <c r="D237" s="14"/>
      <c r="E237" s="14"/>
      <c r="F237" s="14"/>
      <c r="G237" s="14"/>
    </row>
    <row r="238" spans="1:7">
      <c r="A238" s="14"/>
      <c r="B238" s="14"/>
      <c r="C238" s="14"/>
      <c r="D238" s="14"/>
      <c r="E238" s="14"/>
      <c r="F238" s="14"/>
      <c r="G238" s="14"/>
    </row>
    <row r="239" spans="1:7">
      <c r="A239" s="14"/>
      <c r="B239" s="14"/>
      <c r="C239" s="14"/>
      <c r="D239" s="14"/>
      <c r="E239" s="14"/>
      <c r="F239" s="14"/>
      <c r="G239" s="14"/>
    </row>
    <row r="240" spans="1:7">
      <c r="A240" s="14"/>
      <c r="B240" s="14"/>
      <c r="C240" s="14"/>
      <c r="D240" s="14"/>
      <c r="E240" s="14"/>
      <c r="F240" s="14"/>
      <c r="G240" s="14"/>
    </row>
    <row r="241" spans="1:7">
      <c r="A241" s="14"/>
      <c r="B241" s="14"/>
      <c r="C241" s="14"/>
      <c r="D241" s="14"/>
      <c r="E241" s="14"/>
      <c r="F241" s="14"/>
      <c r="G241" s="14"/>
    </row>
    <row r="242" spans="1:7">
      <c r="A242" s="14"/>
      <c r="B242" s="14"/>
      <c r="C242" s="14"/>
      <c r="D242" s="14"/>
      <c r="E242" s="14"/>
      <c r="F242" s="14"/>
      <c r="G242" s="14"/>
    </row>
    <row r="243" spans="1:7">
      <c r="A243" s="14"/>
      <c r="B243" s="14"/>
      <c r="C243" s="14"/>
      <c r="D243" s="14"/>
      <c r="E243" s="14"/>
      <c r="F243" s="14"/>
      <c r="G243" s="14"/>
    </row>
    <row r="244" spans="1:7">
      <c r="A244" s="14"/>
      <c r="B244" s="14"/>
      <c r="C244" s="14"/>
      <c r="D244" s="14"/>
      <c r="E244" s="14"/>
      <c r="F244" s="14"/>
      <c r="G244" s="14"/>
    </row>
    <row r="245" spans="1:7">
      <c r="A245" s="14"/>
      <c r="B245" s="14"/>
      <c r="C245" s="14"/>
      <c r="D245" s="14"/>
      <c r="E245" s="14"/>
      <c r="F245" s="14"/>
      <c r="G245" s="14"/>
    </row>
    <row r="246" spans="1:7">
      <c r="A246" s="14"/>
      <c r="B246" s="14"/>
      <c r="C246" s="14"/>
      <c r="D246" s="14"/>
      <c r="E246" s="14"/>
      <c r="F246" s="14"/>
      <c r="G246" s="14"/>
    </row>
    <row r="247" spans="1:7">
      <c r="A247" s="14"/>
      <c r="B247" s="14"/>
      <c r="C247" s="14"/>
      <c r="D247" s="14"/>
      <c r="E247" s="14"/>
      <c r="F247" s="14"/>
      <c r="G247" s="14"/>
    </row>
    <row r="248" spans="1:7">
      <c r="A248" s="14"/>
      <c r="B248" s="14"/>
      <c r="C248" s="14"/>
      <c r="D248" s="14"/>
      <c r="E248" s="14"/>
      <c r="F248" s="14"/>
      <c r="G248" s="14"/>
    </row>
    <row r="249" spans="1:7">
      <c r="A249" s="14"/>
      <c r="B249" s="14"/>
      <c r="C249" s="14"/>
      <c r="D249" s="14"/>
      <c r="E249" s="14"/>
      <c r="F249" s="14"/>
      <c r="G249" s="14"/>
    </row>
    <row r="250" spans="1:7">
      <c r="A250" s="14"/>
      <c r="B250" s="14"/>
      <c r="C250" s="14"/>
      <c r="D250" s="14"/>
      <c r="E250" s="14"/>
      <c r="F250" s="14"/>
      <c r="G250" s="14"/>
    </row>
    <row r="251" spans="1:7">
      <c r="A251" s="14"/>
      <c r="B251" s="14"/>
      <c r="C251" s="14"/>
      <c r="D251" s="14"/>
      <c r="E251" s="14"/>
      <c r="F251" s="14"/>
      <c r="G251" s="14"/>
    </row>
    <row r="252" spans="1:7">
      <c r="A252" s="14"/>
      <c r="B252" s="14"/>
      <c r="C252" s="14"/>
      <c r="D252" s="14"/>
      <c r="E252" s="14"/>
      <c r="F252" s="14"/>
      <c r="G252" s="14"/>
    </row>
    <row r="253" spans="1:7">
      <c r="A253" s="14"/>
      <c r="B253" s="14"/>
      <c r="C253" s="14"/>
      <c r="D253" s="14"/>
      <c r="E253" s="14"/>
      <c r="F253" s="14"/>
      <c r="G253" s="14"/>
    </row>
    <row r="254" spans="1:7">
      <c r="A254" s="14"/>
      <c r="B254" s="14"/>
      <c r="C254" s="14"/>
      <c r="D254" s="14"/>
      <c r="E254" s="14"/>
      <c r="F254" s="14"/>
      <c r="G254" s="14"/>
    </row>
    <row r="255" spans="1:7">
      <c r="A255" s="14"/>
      <c r="B255" s="14"/>
      <c r="C255" s="14"/>
      <c r="D255" s="14"/>
      <c r="E255" s="14"/>
      <c r="F255" s="14"/>
      <c r="G255" s="14"/>
    </row>
    <row r="256" spans="1:7">
      <c r="A256" s="14"/>
      <c r="B256" s="14"/>
      <c r="C256" s="14"/>
      <c r="D256" s="14"/>
      <c r="E256" s="14"/>
      <c r="F256" s="14"/>
      <c r="G256" s="14"/>
    </row>
    <row r="257" spans="1:7">
      <c r="A257" s="14"/>
      <c r="B257" s="14"/>
      <c r="C257" s="14"/>
      <c r="D257" s="14"/>
      <c r="E257" s="14"/>
      <c r="F257" s="14"/>
      <c r="G257" s="14"/>
    </row>
    <row r="258" spans="1:7">
      <c r="A258" s="14"/>
      <c r="B258" s="14"/>
      <c r="C258" s="14"/>
      <c r="D258" s="14"/>
      <c r="E258" s="14"/>
      <c r="F258" s="14"/>
      <c r="G258" s="14"/>
    </row>
    <row r="259" spans="1:7">
      <c r="A259" s="14"/>
      <c r="B259" s="14"/>
      <c r="C259" s="14"/>
      <c r="D259" s="14"/>
      <c r="E259" s="14"/>
      <c r="F259" s="14"/>
      <c r="G259" s="14"/>
    </row>
    <row r="260" spans="1:7">
      <c r="A260" s="14"/>
      <c r="B260" s="14"/>
      <c r="C260" s="14"/>
      <c r="D260" s="14"/>
      <c r="E260" s="14"/>
      <c r="F260" s="14"/>
      <c r="G260" s="14"/>
    </row>
    <row r="261" spans="1:7">
      <c r="A261" s="14"/>
      <c r="B261" s="14"/>
      <c r="C261" s="14"/>
      <c r="D261" s="14"/>
      <c r="E261" s="14"/>
      <c r="F261" s="14"/>
      <c r="G261" s="14"/>
    </row>
    <row r="262" spans="1:7">
      <c r="A262" s="14"/>
      <c r="B262" s="14"/>
      <c r="C262" s="14"/>
      <c r="D262" s="14"/>
      <c r="E262" s="14"/>
      <c r="F262" s="14"/>
      <c r="G262" s="14"/>
    </row>
    <row r="263" spans="1:7">
      <c r="A263" s="14"/>
      <c r="B263" s="14"/>
      <c r="C263" s="14"/>
      <c r="D263" s="14"/>
      <c r="E263" s="14"/>
      <c r="F263" s="14"/>
      <c r="G263" s="14"/>
    </row>
    <row r="264" spans="1:7">
      <c r="A264" s="14"/>
      <c r="B264" s="14"/>
      <c r="C264" s="14"/>
      <c r="D264" s="14"/>
      <c r="E264" s="14"/>
      <c r="F264" s="14"/>
      <c r="G264" s="14"/>
    </row>
    <row r="265" spans="1:7">
      <c r="A265" s="14"/>
      <c r="B265" s="14"/>
      <c r="C265" s="14"/>
      <c r="D265" s="14"/>
      <c r="E265" s="14"/>
      <c r="F265" s="14"/>
      <c r="G265" s="14"/>
    </row>
    <row r="266" spans="1:7">
      <c r="A266" s="14"/>
      <c r="B266" s="14"/>
      <c r="C266" s="14"/>
      <c r="D266" s="14"/>
      <c r="E266" s="14"/>
      <c r="F266" s="14"/>
      <c r="G266" s="14"/>
    </row>
    <row r="267" spans="1:7">
      <c r="A267" s="14"/>
      <c r="B267" s="14"/>
      <c r="C267" s="14"/>
      <c r="D267" s="14"/>
      <c r="E267" s="14"/>
      <c r="F267" s="14"/>
      <c r="G267" s="14"/>
    </row>
    <row r="268" spans="1:7">
      <c r="A268" s="14"/>
      <c r="B268" s="14"/>
      <c r="C268" s="14"/>
      <c r="D268" s="14"/>
      <c r="E268" s="14"/>
      <c r="F268" s="14"/>
      <c r="G268" s="14"/>
    </row>
    <row r="269" spans="1:7">
      <c r="A269" s="14"/>
      <c r="B269" s="14"/>
      <c r="C269" s="14"/>
      <c r="D269" s="14"/>
      <c r="E269" s="14"/>
      <c r="F269" s="14"/>
      <c r="G269" s="14"/>
    </row>
    <row r="270" spans="1:7">
      <c r="A270" s="14"/>
      <c r="B270" s="14"/>
      <c r="C270" s="14"/>
      <c r="D270" s="14"/>
      <c r="E270" s="14"/>
      <c r="F270" s="14"/>
      <c r="G270" s="14"/>
    </row>
    <row r="271" spans="1:7">
      <c r="A271" s="14"/>
      <c r="B271" s="14"/>
      <c r="C271" s="14"/>
      <c r="D271" s="14"/>
      <c r="E271" s="14"/>
      <c r="F271" s="14"/>
      <c r="G271" s="14"/>
    </row>
    <row r="272" spans="1:7">
      <c r="A272" s="14"/>
      <c r="B272" s="14"/>
      <c r="C272" s="14"/>
      <c r="D272" s="14"/>
      <c r="E272" s="14"/>
      <c r="F272" s="14"/>
      <c r="G272" s="14"/>
    </row>
    <row r="273" spans="1:7">
      <c r="A273" s="14"/>
      <c r="B273" s="14"/>
      <c r="C273" s="14"/>
      <c r="D273" s="14"/>
      <c r="E273" s="14"/>
      <c r="F273" s="14"/>
      <c r="G273" s="14"/>
    </row>
    <row r="274" spans="1:7">
      <c r="A274" s="14"/>
      <c r="B274" s="14"/>
      <c r="C274" s="14"/>
      <c r="D274" s="14"/>
      <c r="E274" s="14"/>
      <c r="F274" s="14"/>
      <c r="G274" s="14"/>
    </row>
    <row r="275" spans="1:7">
      <c r="A275" s="14"/>
      <c r="B275" s="14"/>
      <c r="C275" s="14"/>
      <c r="D275" s="14"/>
      <c r="E275" s="14"/>
      <c r="F275" s="14"/>
      <c r="G275" s="14"/>
    </row>
    <row r="276" spans="1:7">
      <c r="A276" s="14"/>
      <c r="B276" s="14"/>
      <c r="C276" s="14"/>
      <c r="D276" s="14"/>
      <c r="E276" s="14"/>
      <c r="F276" s="14"/>
      <c r="G276" s="14"/>
    </row>
    <row r="277" spans="1:7">
      <c r="A277" s="14"/>
      <c r="B277" s="14"/>
      <c r="C277" s="14"/>
      <c r="D277" s="14"/>
      <c r="E277" s="14"/>
      <c r="F277" s="14"/>
      <c r="G277" s="14"/>
    </row>
    <row r="278" spans="1:7">
      <c r="A278" s="14"/>
      <c r="B278" s="14"/>
      <c r="C278" s="14"/>
      <c r="D278" s="14"/>
      <c r="E278" s="14"/>
      <c r="F278" s="14"/>
      <c r="G278" s="14"/>
    </row>
    <row r="279" spans="1:7">
      <c r="A279" s="14"/>
      <c r="B279" s="14"/>
      <c r="C279" s="14"/>
      <c r="D279" s="14"/>
      <c r="E279" s="14"/>
      <c r="F279" s="14"/>
      <c r="G279" s="14"/>
    </row>
    <row r="280" spans="1:7">
      <c r="A280" s="14"/>
      <c r="B280" s="14"/>
      <c r="C280" s="14"/>
      <c r="D280" s="14"/>
      <c r="E280" s="14"/>
      <c r="F280" s="14"/>
      <c r="G280" s="14"/>
    </row>
    <row r="281" spans="1:7">
      <c r="A281" s="14"/>
      <c r="B281" s="14"/>
      <c r="C281" s="14"/>
      <c r="D281" s="14"/>
      <c r="E281" s="14"/>
      <c r="F281" s="14"/>
      <c r="G281" s="14"/>
    </row>
    <row r="282" spans="1:7">
      <c r="A282" s="14"/>
      <c r="B282" s="14"/>
      <c r="C282" s="14"/>
      <c r="D282" s="14"/>
      <c r="E282" s="14"/>
      <c r="F282" s="14"/>
      <c r="G282" s="14"/>
    </row>
    <row r="283" spans="1:7">
      <c r="A283" s="14"/>
      <c r="B283" s="14"/>
      <c r="C283" s="14"/>
      <c r="D283" s="14"/>
      <c r="E283" s="14"/>
      <c r="F283" s="14"/>
      <c r="G283" s="14"/>
    </row>
    <row r="284" spans="1:7">
      <c r="A284" s="14"/>
      <c r="B284" s="14"/>
      <c r="C284" s="14"/>
      <c r="D284" s="14"/>
      <c r="E284" s="14"/>
      <c r="F284" s="14"/>
      <c r="G284" s="14"/>
    </row>
    <row r="285" spans="1:7">
      <c r="A285" s="14"/>
      <c r="B285" s="14"/>
      <c r="C285" s="14"/>
      <c r="D285" s="14"/>
      <c r="E285" s="14"/>
      <c r="F285" s="14"/>
      <c r="G285" s="14"/>
    </row>
    <row r="286" spans="1:7">
      <c r="A286" s="14"/>
      <c r="B286" s="14"/>
      <c r="C286" s="14"/>
      <c r="D286" s="14"/>
      <c r="E286" s="14"/>
      <c r="F286" s="14"/>
      <c r="G286" s="14"/>
    </row>
    <row r="287" spans="1:7">
      <c r="A287" s="14"/>
      <c r="B287" s="14"/>
      <c r="C287" s="14"/>
      <c r="D287" s="14"/>
      <c r="E287" s="14"/>
      <c r="F287" s="14"/>
      <c r="G287" s="14"/>
    </row>
    <row r="288" spans="1:7">
      <c r="A288" s="14"/>
      <c r="B288" s="14"/>
      <c r="C288" s="14"/>
      <c r="D288" s="14"/>
      <c r="E288" s="14"/>
      <c r="F288" s="14"/>
      <c r="G288" s="14"/>
    </row>
    <row r="289" spans="1:7">
      <c r="A289" s="14"/>
      <c r="B289" s="14"/>
      <c r="C289" s="14"/>
      <c r="D289" s="14"/>
      <c r="E289" s="14"/>
      <c r="F289" s="14"/>
      <c r="G289" s="14"/>
    </row>
    <row r="290" spans="1:7">
      <c r="A290" s="14"/>
      <c r="B290" s="14"/>
      <c r="C290" s="14"/>
      <c r="D290" s="14"/>
      <c r="E290" s="14"/>
      <c r="F290" s="14"/>
      <c r="G290" s="14"/>
    </row>
    <row r="291" spans="1:7">
      <c r="A291" s="14"/>
      <c r="B291" s="14"/>
      <c r="C291" s="14"/>
      <c r="D291" s="14"/>
      <c r="E291" s="14"/>
      <c r="F291" s="14"/>
      <c r="G291" s="14"/>
    </row>
    <row r="292" spans="1:7">
      <c r="A292" s="14"/>
      <c r="B292" s="14"/>
      <c r="C292" s="14"/>
      <c r="D292" s="14"/>
      <c r="E292" s="14"/>
      <c r="F292" s="14"/>
      <c r="G292" s="14"/>
    </row>
    <row r="293" spans="1:7">
      <c r="A293" s="14"/>
      <c r="B293" s="14"/>
      <c r="C293" s="14"/>
      <c r="D293" s="14"/>
      <c r="E293" s="14"/>
      <c r="F293" s="14"/>
      <c r="G293" s="14"/>
    </row>
    <row r="294" spans="1:7">
      <c r="A294" s="14"/>
      <c r="B294" s="14"/>
      <c r="C294" s="14"/>
      <c r="D294" s="14"/>
      <c r="E294" s="14"/>
      <c r="F294" s="14"/>
      <c r="G294" s="14"/>
    </row>
    <row r="295" spans="1:7">
      <c r="A295" s="14"/>
      <c r="B295" s="14"/>
      <c r="C295" s="14"/>
      <c r="D295" s="14"/>
      <c r="E295" s="14"/>
      <c r="F295" s="14"/>
      <c r="G295" s="14"/>
    </row>
    <row r="296" spans="1:7">
      <c r="A296" s="14"/>
      <c r="B296" s="14"/>
      <c r="C296" s="14"/>
      <c r="D296" s="14"/>
      <c r="E296" s="14"/>
      <c r="F296" s="14"/>
      <c r="G296" s="14"/>
    </row>
    <row r="297" spans="1:7">
      <c r="A297" s="14"/>
      <c r="B297" s="14"/>
      <c r="C297" s="14"/>
      <c r="D297" s="14"/>
      <c r="E297" s="14"/>
      <c r="F297" s="14"/>
      <c r="G297" s="14"/>
    </row>
    <row r="298" spans="1:7">
      <c r="A298" s="14"/>
      <c r="B298" s="14"/>
      <c r="C298" s="14"/>
      <c r="D298" s="14"/>
      <c r="E298" s="14"/>
      <c r="F298" s="14"/>
      <c r="G298" s="14"/>
    </row>
    <row r="299" spans="1:7">
      <c r="A299" s="14"/>
      <c r="B299" s="14"/>
      <c r="C299" s="14"/>
      <c r="D299" s="14"/>
      <c r="E299" s="14"/>
      <c r="F299" s="14"/>
      <c r="G299" s="14"/>
    </row>
    <row r="300" spans="1:7">
      <c r="A300" s="14"/>
      <c r="B300" s="14"/>
      <c r="C300" s="14"/>
      <c r="D300" s="14"/>
      <c r="E300" s="14"/>
      <c r="F300" s="14"/>
      <c r="G300" s="14"/>
    </row>
    <row r="301" spans="1:7">
      <c r="A301" s="14"/>
      <c r="B301" s="14"/>
      <c r="C301" s="14"/>
      <c r="D301" s="14"/>
      <c r="E301" s="14"/>
      <c r="F301" s="14"/>
      <c r="G301" s="14"/>
    </row>
    <row r="302" spans="1:7">
      <c r="A302" s="14"/>
      <c r="B302" s="14"/>
      <c r="C302" s="14"/>
      <c r="D302" s="14"/>
      <c r="E302" s="14"/>
      <c r="F302" s="14"/>
      <c r="G302" s="14"/>
    </row>
    <row r="303" spans="1:7">
      <c r="A303" s="14"/>
      <c r="B303" s="14"/>
      <c r="C303" s="14"/>
      <c r="D303" s="14"/>
      <c r="E303" s="14"/>
      <c r="F303" s="14"/>
      <c r="G303" s="14"/>
    </row>
    <row r="304" spans="1:7">
      <c r="A304" s="14"/>
      <c r="B304" s="14"/>
      <c r="C304" s="14"/>
      <c r="D304" s="14"/>
      <c r="E304" s="14"/>
      <c r="F304" s="14"/>
      <c r="G304" s="14"/>
    </row>
    <row r="305" spans="1:7">
      <c r="A305" s="14"/>
      <c r="B305" s="14"/>
      <c r="C305" s="14"/>
      <c r="D305" s="14"/>
      <c r="E305" s="14"/>
      <c r="F305" s="14"/>
      <c r="G305" s="14"/>
    </row>
    <row r="306" spans="1:7">
      <c r="A306" s="14"/>
      <c r="B306" s="14"/>
      <c r="C306" s="14"/>
      <c r="D306" s="14"/>
      <c r="E306" s="14"/>
      <c r="F306" s="14"/>
      <c r="G306" s="14"/>
    </row>
    <row r="307" spans="1:7">
      <c r="A307" s="14"/>
      <c r="B307" s="14"/>
      <c r="C307" s="14"/>
      <c r="D307" s="14"/>
      <c r="E307" s="14"/>
      <c r="F307" s="14"/>
      <c r="G307" s="14"/>
    </row>
    <row r="308" spans="1:7">
      <c r="A308" s="14"/>
      <c r="B308" s="14"/>
      <c r="C308" s="14"/>
      <c r="D308" s="14"/>
      <c r="E308" s="14"/>
      <c r="F308" s="14"/>
      <c r="G308" s="14"/>
    </row>
    <row r="309" spans="1:7">
      <c r="A309" s="14"/>
      <c r="B309" s="14"/>
      <c r="C309" s="14"/>
      <c r="D309" s="14"/>
      <c r="E309" s="14"/>
      <c r="F309" s="14"/>
      <c r="G309" s="14"/>
    </row>
    <row r="310" spans="1:7">
      <c r="A310" s="14"/>
      <c r="B310" s="14"/>
      <c r="C310" s="14"/>
      <c r="D310" s="14"/>
      <c r="E310" s="14"/>
      <c r="F310" s="14"/>
      <c r="G310" s="14"/>
    </row>
    <row r="311" spans="1:7">
      <c r="A311" s="14"/>
      <c r="B311" s="14"/>
      <c r="C311" s="14"/>
      <c r="D311" s="14"/>
      <c r="E311" s="14"/>
      <c r="F311" s="14"/>
      <c r="G311" s="14"/>
    </row>
    <row r="312" spans="1:7">
      <c r="A312" s="14"/>
      <c r="B312" s="14"/>
      <c r="C312" s="14"/>
      <c r="D312" s="14"/>
      <c r="E312" s="14"/>
      <c r="F312" s="14"/>
      <c r="G312" s="14"/>
    </row>
    <row r="313" spans="1:7">
      <c r="A313" s="14"/>
      <c r="B313" s="14"/>
      <c r="C313" s="14"/>
      <c r="D313" s="14"/>
      <c r="E313" s="14"/>
      <c r="F313" s="14"/>
      <c r="G313" s="14"/>
    </row>
    <row r="314" spans="1:7">
      <c r="A314" s="14"/>
      <c r="B314" s="14"/>
      <c r="C314" s="14"/>
      <c r="D314" s="14"/>
      <c r="E314" s="14"/>
      <c r="F314" s="14"/>
      <c r="G314" s="14"/>
    </row>
    <row r="315" spans="1:7">
      <c r="A315" s="14"/>
      <c r="B315" s="14"/>
      <c r="C315" s="14"/>
      <c r="D315" s="14"/>
      <c r="E315" s="14"/>
      <c r="F315" s="14"/>
      <c r="G315" s="14"/>
    </row>
    <row r="316" spans="1:7">
      <c r="A316" s="14"/>
      <c r="B316" s="14"/>
      <c r="C316" s="14"/>
      <c r="D316" s="14"/>
      <c r="E316" s="14"/>
      <c r="F316" s="14"/>
      <c r="G316" s="14"/>
    </row>
    <row r="317" spans="1:7">
      <c r="A317" s="14"/>
      <c r="B317" s="14"/>
      <c r="C317" s="14"/>
      <c r="D317" s="14"/>
      <c r="E317" s="14"/>
      <c r="F317" s="14"/>
      <c r="G317" s="14"/>
    </row>
    <row r="318" spans="1:7">
      <c r="A318" s="14"/>
      <c r="B318" s="14"/>
      <c r="C318" s="14"/>
      <c r="D318" s="14"/>
      <c r="E318" s="14"/>
      <c r="F318" s="14"/>
      <c r="G318" s="14"/>
    </row>
    <row r="319" spans="1:7">
      <c r="A319" s="14"/>
      <c r="B319" s="14"/>
      <c r="C319" s="14"/>
      <c r="D319" s="14"/>
      <c r="E319" s="14"/>
      <c r="F319" s="14"/>
      <c r="G319" s="14"/>
    </row>
    <row r="320" spans="1:7">
      <c r="A320" s="14"/>
      <c r="B320" s="14"/>
      <c r="C320" s="14"/>
      <c r="D320" s="14"/>
      <c r="E320" s="14"/>
      <c r="F320" s="14"/>
      <c r="G320" s="14"/>
    </row>
    <row r="321" spans="1:7">
      <c r="A321" s="14"/>
      <c r="B321" s="14"/>
      <c r="C321" s="14"/>
      <c r="D321" s="14"/>
      <c r="E321" s="14"/>
      <c r="F321" s="14"/>
      <c r="G321" s="14"/>
    </row>
    <row r="322" spans="1:7">
      <c r="A322" s="14"/>
      <c r="B322" s="14"/>
      <c r="C322" s="14"/>
      <c r="D322" s="14"/>
      <c r="E322" s="14"/>
      <c r="F322" s="14"/>
      <c r="G322" s="14"/>
    </row>
    <row r="323" spans="1:7">
      <c r="A323" s="14"/>
      <c r="B323" s="14"/>
      <c r="C323" s="14"/>
      <c r="D323" s="14"/>
      <c r="E323" s="14"/>
      <c r="F323" s="14"/>
      <c r="G323" s="14"/>
    </row>
    <row r="324" spans="1:7">
      <c r="A324" s="14"/>
      <c r="B324" s="14"/>
      <c r="C324" s="14"/>
      <c r="D324" s="14"/>
      <c r="E324" s="14"/>
      <c r="F324" s="14"/>
      <c r="G324" s="14"/>
    </row>
    <row r="325" spans="1:7">
      <c r="A325" s="14"/>
      <c r="B325" s="14"/>
      <c r="C325" s="14"/>
      <c r="D325" s="14"/>
      <c r="E325" s="14"/>
      <c r="F325" s="14"/>
      <c r="G325" s="14"/>
    </row>
    <row r="326" spans="1:7">
      <c r="A326" s="14"/>
      <c r="B326" s="14"/>
      <c r="C326" s="14"/>
      <c r="D326" s="14"/>
      <c r="E326" s="14"/>
      <c r="F326" s="14"/>
      <c r="G326" s="14"/>
    </row>
    <row r="327" spans="1:7">
      <c r="A327" s="14"/>
      <c r="B327" s="14"/>
      <c r="C327" s="14"/>
      <c r="D327" s="14"/>
      <c r="E327" s="14"/>
      <c r="F327" s="14"/>
      <c r="G327" s="14"/>
    </row>
    <row r="328" spans="1:7">
      <c r="A328" s="14"/>
      <c r="B328" s="14"/>
      <c r="C328" s="14"/>
      <c r="D328" s="14"/>
      <c r="E328" s="14"/>
      <c r="F328" s="14"/>
      <c r="G328" s="14"/>
    </row>
    <row r="329" spans="1:7">
      <c r="A329" s="14"/>
      <c r="B329" s="14"/>
      <c r="C329" s="14"/>
      <c r="D329" s="14"/>
      <c r="E329" s="14"/>
      <c r="F329" s="14"/>
      <c r="G329" s="14"/>
    </row>
    <row r="330" spans="1:7">
      <c r="A330" s="14"/>
      <c r="B330" s="14"/>
      <c r="C330" s="14"/>
      <c r="D330" s="14"/>
      <c r="E330" s="14"/>
      <c r="F330" s="14"/>
      <c r="G330" s="14"/>
    </row>
    <row r="331" spans="1:7">
      <c r="A331" s="14"/>
      <c r="B331" s="14"/>
      <c r="C331" s="14"/>
      <c r="D331" s="14"/>
      <c r="E331" s="14"/>
      <c r="F331" s="14"/>
      <c r="G331" s="14"/>
    </row>
    <row r="332" spans="1:7">
      <c r="A332" s="14"/>
      <c r="B332" s="14"/>
      <c r="C332" s="14"/>
      <c r="D332" s="14"/>
      <c r="E332" s="14"/>
      <c r="F332" s="14"/>
      <c r="G332" s="14"/>
    </row>
    <row r="333" spans="1:7">
      <c r="A333" s="14"/>
      <c r="B333" s="14"/>
      <c r="C333" s="14"/>
      <c r="D333" s="14"/>
      <c r="E333" s="14"/>
      <c r="F333" s="14"/>
      <c r="G333" s="14"/>
    </row>
    <row r="334" spans="1:7">
      <c r="A334" s="14"/>
      <c r="B334" s="14"/>
      <c r="C334" s="14"/>
      <c r="D334" s="14"/>
      <c r="E334" s="14"/>
      <c r="F334" s="14"/>
      <c r="G334" s="14"/>
    </row>
    <row r="335" spans="1:7">
      <c r="A335" s="14"/>
      <c r="B335" s="14"/>
      <c r="C335" s="14"/>
      <c r="D335" s="14"/>
      <c r="E335" s="14"/>
      <c r="F335" s="14"/>
      <c r="G335" s="14"/>
    </row>
    <row r="336" spans="1:7">
      <c r="A336" s="14"/>
      <c r="B336" s="14"/>
      <c r="C336" s="14"/>
      <c r="D336" s="14"/>
      <c r="E336" s="14"/>
      <c r="F336" s="14"/>
      <c r="G336" s="14"/>
    </row>
    <row r="337" spans="1:7">
      <c r="A337" s="14"/>
      <c r="B337" s="14"/>
      <c r="C337" s="14"/>
      <c r="D337" s="14"/>
      <c r="E337" s="14"/>
      <c r="F337" s="14"/>
      <c r="G337" s="14"/>
    </row>
    <row r="338" spans="1:7">
      <c r="A338" s="14"/>
      <c r="B338" s="14"/>
      <c r="C338" s="14"/>
      <c r="D338" s="14"/>
      <c r="E338" s="14"/>
      <c r="F338" s="14"/>
      <c r="G338" s="14"/>
    </row>
    <row r="339" spans="1:7">
      <c r="A339" s="14"/>
      <c r="B339" s="14"/>
      <c r="C339" s="14"/>
      <c r="D339" s="14"/>
      <c r="E339" s="14"/>
      <c r="F339" s="14"/>
      <c r="G339" s="14"/>
    </row>
    <row r="340" spans="1:7">
      <c r="A340" s="14"/>
      <c r="B340" s="14"/>
      <c r="C340" s="14"/>
      <c r="D340" s="14"/>
      <c r="E340" s="14"/>
      <c r="F340" s="14"/>
      <c r="G340" s="14"/>
    </row>
    <row r="341" spans="1:7">
      <c r="A341" s="14"/>
      <c r="B341" s="14"/>
      <c r="C341" s="14"/>
      <c r="D341" s="14"/>
      <c r="E341" s="14"/>
      <c r="F341" s="14"/>
      <c r="G341" s="14"/>
    </row>
    <row r="342" spans="1:7">
      <c r="A342" s="14"/>
      <c r="B342" s="14"/>
      <c r="C342" s="14"/>
      <c r="D342" s="14"/>
      <c r="E342" s="14"/>
      <c r="F342" s="14"/>
      <c r="G342" s="14"/>
    </row>
    <row r="343" spans="1:7">
      <c r="A343" s="14"/>
      <c r="B343" s="14"/>
      <c r="C343" s="14"/>
      <c r="D343" s="14"/>
      <c r="E343" s="14"/>
      <c r="F343" s="14"/>
      <c r="G343" s="14"/>
    </row>
    <row r="344" spans="1:7">
      <c r="A344" s="14"/>
      <c r="B344" s="14"/>
      <c r="C344" s="14"/>
      <c r="D344" s="14"/>
      <c r="E344" s="14"/>
      <c r="F344" s="14"/>
      <c r="G344" s="14"/>
    </row>
    <row r="345" spans="1:7">
      <c r="A345" s="14"/>
      <c r="B345" s="14"/>
      <c r="C345" s="14"/>
      <c r="D345" s="14"/>
      <c r="E345" s="14"/>
      <c r="F345" s="14"/>
      <c r="G345" s="14"/>
    </row>
    <row r="346" spans="1:7">
      <c r="A346" s="14"/>
      <c r="B346" s="14"/>
      <c r="C346" s="14"/>
      <c r="D346" s="14"/>
      <c r="E346" s="14"/>
      <c r="F346" s="14"/>
      <c r="G346" s="14"/>
    </row>
    <row r="347" spans="1:7">
      <c r="A347" s="14"/>
      <c r="B347" s="14"/>
      <c r="C347" s="14"/>
      <c r="D347" s="14"/>
      <c r="E347" s="14"/>
      <c r="F347" s="14"/>
      <c r="G347" s="14"/>
    </row>
    <row r="348" spans="1:7">
      <c r="A348" s="14"/>
      <c r="B348" s="14"/>
      <c r="C348" s="14"/>
      <c r="D348" s="14"/>
      <c r="E348" s="14"/>
      <c r="F348" s="14"/>
      <c r="G348" s="14"/>
    </row>
    <row r="349" spans="1:7">
      <c r="A349" s="14"/>
      <c r="B349" s="14"/>
      <c r="C349" s="14"/>
      <c r="D349" s="14"/>
      <c r="E349" s="14"/>
      <c r="F349" s="14"/>
      <c r="G349" s="14"/>
    </row>
    <row r="350" spans="1:7">
      <c r="A350" s="14"/>
      <c r="B350" s="14"/>
      <c r="C350" s="14"/>
      <c r="D350" s="14"/>
      <c r="E350" s="14"/>
      <c r="F350" s="14"/>
      <c r="G350" s="14"/>
    </row>
    <row r="351" spans="1:7">
      <c r="A351" s="14"/>
      <c r="B351" s="14"/>
      <c r="C351" s="14"/>
      <c r="D351" s="14"/>
      <c r="E351" s="14"/>
      <c r="F351" s="14"/>
      <c r="G351" s="14"/>
    </row>
    <row r="352" spans="1:7">
      <c r="A352" s="14"/>
      <c r="B352" s="14"/>
      <c r="C352" s="14"/>
      <c r="D352" s="14"/>
      <c r="E352" s="14"/>
      <c r="F352" s="14"/>
      <c r="G352" s="14"/>
    </row>
    <row r="353" spans="1:7">
      <c r="A353" s="14"/>
      <c r="B353" s="14"/>
      <c r="C353" s="14"/>
      <c r="D353" s="14"/>
      <c r="E353" s="14"/>
      <c r="F353" s="14"/>
      <c r="G353" s="14"/>
    </row>
    <row r="354" spans="1:7">
      <c r="A354" s="14"/>
      <c r="B354" s="14"/>
      <c r="C354" s="14"/>
      <c r="D354" s="14"/>
      <c r="E354" s="14"/>
      <c r="F354" s="14"/>
      <c r="G354" s="14"/>
    </row>
    <row r="355" spans="1:7">
      <c r="A355" s="14"/>
      <c r="B355" s="14"/>
      <c r="C355" s="14"/>
      <c r="D355" s="14"/>
      <c r="E355" s="14"/>
      <c r="F355" s="14"/>
      <c r="G355" s="14"/>
    </row>
    <row r="356" spans="1:7">
      <c r="A356" s="14"/>
      <c r="B356" s="14"/>
      <c r="C356" s="14"/>
      <c r="D356" s="14"/>
      <c r="E356" s="14"/>
      <c r="F356" s="14"/>
      <c r="G356" s="14"/>
    </row>
    <row r="357" spans="1:7">
      <c r="A357" s="14"/>
      <c r="B357" s="14"/>
      <c r="C357" s="14"/>
      <c r="D357" s="14"/>
      <c r="E357" s="14"/>
      <c r="F357" s="14"/>
      <c r="G357" s="14"/>
    </row>
    <row r="358" spans="1:7">
      <c r="A358" s="14"/>
      <c r="B358" s="14"/>
      <c r="C358" s="14"/>
      <c r="D358" s="14"/>
      <c r="E358" s="14"/>
      <c r="F358" s="14"/>
      <c r="G358" s="14"/>
    </row>
  </sheetData>
  <phoneticPr fontId="0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12</vt:i4>
      </vt:variant>
    </vt:vector>
  </HeadingPairs>
  <TitlesOfParts>
    <vt:vector size="20" baseType="lpstr">
      <vt:lpstr>Prob 1 A</vt:lpstr>
      <vt:lpstr>Prob 1 B</vt:lpstr>
      <vt:lpstr>Prob 2 A</vt:lpstr>
      <vt:lpstr>Prob 2 B</vt:lpstr>
      <vt:lpstr>HYP-1-A</vt:lpstr>
      <vt:lpstr>HYP-1-B</vt:lpstr>
      <vt:lpstr>HYP-2-A</vt:lpstr>
      <vt:lpstr>HYP-2-B</vt:lpstr>
      <vt:lpstr>Base_de_donnees</vt:lpstr>
      <vt:lpstr>CHAMPS</vt:lpstr>
      <vt:lpstr>Criteres</vt:lpstr>
      <vt:lpstr>'Prob 2 A'!ENTRÉE1</vt:lpstr>
      <vt:lpstr>ENTRÉE1</vt:lpstr>
      <vt:lpstr>'Prob 2 A'!ENTRÉE2</vt:lpstr>
      <vt:lpstr>ENTRÉE2</vt:lpstr>
      <vt:lpstr>'Prob 2 A'!MENS</vt:lpstr>
      <vt:lpstr>MENS</vt:lpstr>
      <vt:lpstr>'HYP-2-A'!TABLE</vt:lpstr>
      <vt:lpstr>TABLE</vt:lpstr>
      <vt:lpstr>TABLEAU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TABHYP.XLS (terminé)</dc:title>
  <dc:subject>Tables d'hypothéses</dc:subject>
  <dc:creator>IOS</dc:creator>
  <dc:description>Tables d'hypothéses
 1 variable
 1 variable liée à une Base  Données
 2 variables
 2 variables liées à une B.D.</dc:description>
  <cp:lastModifiedBy>joel Green</cp:lastModifiedBy>
  <dcterms:created xsi:type="dcterms:W3CDTF">1998-05-26T08:04:05Z</dcterms:created>
  <dcterms:modified xsi:type="dcterms:W3CDTF">2021-03-05T15:56:31Z</dcterms:modified>
  <cp:category>Exercice stage base de données</cp:category>
</cp:coreProperties>
</file>